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5" windowWidth="19155" windowHeight="8385"/>
  </bookViews>
  <sheets>
    <sheet name="RESULTS_assets" sheetId="8" r:id="rId1"/>
    <sheet name="RESULTS_income" sheetId="7" r:id="rId2"/>
    <sheet name="RESULTS" sheetId="1" r:id="rId3"/>
    <sheet name="TEB-ALBRK-FINBNK" sheetId="4" r:id="rId4"/>
    <sheet name="VUB" sheetId="2" r:id="rId5"/>
    <sheet name="OTP" sheetId="6" r:id="rId6"/>
    <sheet name="BNP" sheetId="5" r:id="rId7"/>
    <sheet name="FX" sheetId="3" r:id="rId8"/>
  </sheets>
  <calcPr calcId="145621"/>
</workbook>
</file>

<file path=xl/calcChain.xml><?xml version="1.0" encoding="utf-8"?>
<calcChain xmlns="http://schemas.openxmlformats.org/spreadsheetml/2006/main">
  <c r="N63" i="8" l="1"/>
  <c r="N61" i="8"/>
  <c r="N59" i="8"/>
  <c r="N57" i="8"/>
  <c r="N55" i="8"/>
  <c r="N53" i="8"/>
  <c r="N51" i="8"/>
  <c r="N49" i="8"/>
  <c r="N47" i="8"/>
  <c r="N45" i="8"/>
  <c r="N43" i="8"/>
  <c r="N41" i="8"/>
  <c r="N39" i="8"/>
  <c r="N37" i="8"/>
  <c r="N35" i="8"/>
  <c r="N33" i="8"/>
  <c r="M61" i="8"/>
  <c r="L61" i="8"/>
  <c r="K61" i="8"/>
  <c r="J61" i="8"/>
  <c r="I61" i="8"/>
  <c r="H61" i="8"/>
  <c r="G61" i="8"/>
  <c r="F61" i="8"/>
  <c r="E61" i="8"/>
  <c r="D61" i="8"/>
  <c r="M59" i="8"/>
  <c r="L59" i="8"/>
  <c r="K59" i="8"/>
  <c r="J59" i="8"/>
  <c r="I59" i="8"/>
  <c r="H59" i="8"/>
  <c r="G59" i="8"/>
  <c r="F59" i="8"/>
  <c r="E59" i="8"/>
  <c r="D59" i="8"/>
  <c r="M57" i="8"/>
  <c r="L57" i="8"/>
  <c r="K57" i="8"/>
  <c r="J57" i="8"/>
  <c r="I57" i="8"/>
  <c r="H57" i="8"/>
  <c r="G57" i="8"/>
  <c r="F57" i="8"/>
  <c r="E57" i="8"/>
  <c r="D57" i="8"/>
  <c r="M55" i="8"/>
  <c r="L55" i="8"/>
  <c r="K55" i="8"/>
  <c r="J55" i="8"/>
  <c r="I55" i="8"/>
  <c r="H55" i="8"/>
  <c r="G55" i="8"/>
  <c r="F55" i="8"/>
  <c r="E55" i="8"/>
  <c r="D55" i="8"/>
  <c r="M53" i="8"/>
  <c r="L53" i="8"/>
  <c r="K53" i="8"/>
  <c r="J53" i="8"/>
  <c r="I53" i="8"/>
  <c r="H53" i="8"/>
  <c r="G53" i="8"/>
  <c r="F53" i="8"/>
  <c r="E53" i="8"/>
  <c r="D53" i="8"/>
  <c r="M51" i="8"/>
  <c r="L51" i="8"/>
  <c r="K51" i="8"/>
  <c r="J51" i="8"/>
  <c r="I51" i="8"/>
  <c r="H51" i="8"/>
  <c r="G51" i="8"/>
  <c r="F51" i="8"/>
  <c r="E51" i="8"/>
  <c r="D51" i="8"/>
  <c r="M49" i="8"/>
  <c r="L49" i="8"/>
  <c r="K49" i="8"/>
  <c r="J49" i="8"/>
  <c r="I49" i="8"/>
  <c r="H49" i="8"/>
  <c r="G49" i="8"/>
  <c r="F49" i="8"/>
  <c r="E49" i="8"/>
  <c r="D49" i="8"/>
  <c r="M47" i="8"/>
  <c r="L47" i="8"/>
  <c r="K47" i="8"/>
  <c r="J47" i="8"/>
  <c r="I47" i="8"/>
  <c r="H47" i="8"/>
  <c r="G47" i="8"/>
  <c r="F47" i="8"/>
  <c r="E47" i="8"/>
  <c r="D47" i="8"/>
  <c r="M45" i="8"/>
  <c r="L45" i="8"/>
  <c r="K45" i="8"/>
  <c r="J45" i="8"/>
  <c r="I45" i="8"/>
  <c r="H45" i="8"/>
  <c r="G45" i="8"/>
  <c r="F45" i="8"/>
  <c r="E45" i="8"/>
  <c r="D45" i="8"/>
  <c r="M43" i="8"/>
  <c r="L43" i="8"/>
  <c r="K43" i="8"/>
  <c r="J43" i="8"/>
  <c r="I43" i="8"/>
  <c r="H43" i="8"/>
  <c r="G43" i="8"/>
  <c r="F43" i="8"/>
  <c r="E43" i="8"/>
  <c r="D43" i="8"/>
  <c r="M41" i="8"/>
  <c r="L41" i="8"/>
  <c r="K41" i="8"/>
  <c r="J41" i="8"/>
  <c r="I41" i="8"/>
  <c r="H41" i="8"/>
  <c r="G41" i="8"/>
  <c r="F41" i="8"/>
  <c r="E41" i="8"/>
  <c r="D41" i="8"/>
  <c r="M39" i="8"/>
  <c r="L39" i="8"/>
  <c r="K39" i="8"/>
  <c r="J39" i="8"/>
  <c r="I39" i="8"/>
  <c r="H39" i="8"/>
  <c r="G39" i="8"/>
  <c r="F39" i="8"/>
  <c r="E39" i="8"/>
  <c r="D39" i="8"/>
  <c r="M37" i="8"/>
  <c r="L37" i="8"/>
  <c r="K37" i="8"/>
  <c r="J37" i="8"/>
  <c r="I37" i="8"/>
  <c r="H37" i="8"/>
  <c r="G37" i="8"/>
  <c r="F37" i="8"/>
  <c r="E37" i="8"/>
  <c r="D37" i="8"/>
  <c r="M35" i="8"/>
  <c r="L35" i="8"/>
  <c r="K35" i="8"/>
  <c r="J35" i="8"/>
  <c r="I35" i="8"/>
  <c r="H35" i="8"/>
  <c r="G35" i="8"/>
  <c r="F35" i="8"/>
  <c r="E35" i="8"/>
  <c r="D35" i="8"/>
  <c r="E33" i="8"/>
  <c r="F33" i="8"/>
  <c r="G33" i="8"/>
  <c r="H33" i="8"/>
  <c r="I33" i="8"/>
  <c r="J33" i="8"/>
  <c r="K33" i="8"/>
  <c r="L33" i="8"/>
  <c r="M33" i="8"/>
  <c r="D33" i="8"/>
  <c r="M30" i="8"/>
  <c r="L30" i="8"/>
  <c r="K30" i="8"/>
  <c r="J30" i="8"/>
  <c r="I30" i="8"/>
  <c r="H30" i="8"/>
  <c r="G30" i="8"/>
  <c r="F30" i="8"/>
  <c r="E30" i="8"/>
  <c r="D30" i="8"/>
  <c r="M28" i="8"/>
  <c r="M24" i="8"/>
  <c r="M20" i="8"/>
  <c r="L20" i="8"/>
  <c r="K20" i="8"/>
  <c r="J20" i="8"/>
  <c r="I20" i="8"/>
  <c r="H20" i="8"/>
  <c r="M18" i="8"/>
  <c r="L18" i="8"/>
  <c r="K18" i="8"/>
  <c r="N63" i="7"/>
  <c r="N61" i="7"/>
  <c r="N59" i="7"/>
  <c r="N57" i="7"/>
  <c r="N55" i="7"/>
  <c r="N53" i="7"/>
  <c r="N51" i="7"/>
  <c r="N49" i="7"/>
  <c r="N47" i="7"/>
  <c r="N45" i="7"/>
  <c r="N43" i="7"/>
  <c r="N41" i="7"/>
  <c r="N39" i="7"/>
  <c r="N37" i="7"/>
  <c r="N35" i="7"/>
  <c r="N33" i="7"/>
  <c r="M61" i="7"/>
  <c r="L61" i="7"/>
  <c r="K61" i="7"/>
  <c r="J61" i="7"/>
  <c r="I61" i="7"/>
  <c r="H61" i="7"/>
  <c r="G61" i="7"/>
  <c r="F61" i="7"/>
  <c r="E61" i="7"/>
  <c r="D61" i="7"/>
  <c r="M59" i="7"/>
  <c r="L59" i="7"/>
  <c r="K59" i="7"/>
  <c r="J59" i="7"/>
  <c r="I59" i="7"/>
  <c r="H59" i="7"/>
  <c r="G59" i="7"/>
  <c r="F59" i="7"/>
  <c r="E59" i="7"/>
  <c r="D59" i="7"/>
  <c r="M57" i="7"/>
  <c r="L57" i="7"/>
  <c r="K57" i="7"/>
  <c r="J57" i="7"/>
  <c r="I57" i="7"/>
  <c r="H57" i="7"/>
  <c r="G57" i="7"/>
  <c r="F57" i="7"/>
  <c r="E57" i="7"/>
  <c r="D57" i="7"/>
  <c r="M55" i="7"/>
  <c r="L55" i="7"/>
  <c r="K55" i="7"/>
  <c r="J55" i="7"/>
  <c r="I55" i="7"/>
  <c r="H55" i="7"/>
  <c r="G55" i="7"/>
  <c r="F55" i="7"/>
  <c r="E55" i="7"/>
  <c r="D55" i="7"/>
  <c r="M53" i="7"/>
  <c r="L53" i="7"/>
  <c r="K53" i="7"/>
  <c r="J53" i="7"/>
  <c r="I53" i="7"/>
  <c r="H53" i="7"/>
  <c r="G53" i="7"/>
  <c r="F53" i="7"/>
  <c r="E53" i="7"/>
  <c r="D53" i="7"/>
  <c r="M51" i="7"/>
  <c r="L51" i="7"/>
  <c r="K51" i="7"/>
  <c r="J51" i="7"/>
  <c r="I51" i="7"/>
  <c r="H51" i="7"/>
  <c r="G51" i="7"/>
  <c r="F51" i="7"/>
  <c r="E51" i="7"/>
  <c r="D51" i="7"/>
  <c r="M49" i="7"/>
  <c r="L49" i="7"/>
  <c r="K49" i="7"/>
  <c r="J49" i="7"/>
  <c r="I49" i="7"/>
  <c r="H49" i="7"/>
  <c r="G49" i="7"/>
  <c r="F49" i="7"/>
  <c r="E49" i="7"/>
  <c r="D49" i="7"/>
  <c r="M47" i="7"/>
  <c r="L47" i="7"/>
  <c r="K47" i="7"/>
  <c r="J47" i="7"/>
  <c r="I47" i="7"/>
  <c r="H47" i="7"/>
  <c r="G47" i="7"/>
  <c r="F47" i="7"/>
  <c r="E47" i="7"/>
  <c r="D47" i="7"/>
  <c r="M45" i="7"/>
  <c r="L45" i="7"/>
  <c r="K45" i="7"/>
  <c r="J45" i="7"/>
  <c r="I45" i="7"/>
  <c r="H45" i="7"/>
  <c r="G45" i="7"/>
  <c r="F45" i="7"/>
  <c r="E45" i="7"/>
  <c r="D45" i="7"/>
  <c r="M43" i="7"/>
  <c r="L43" i="7"/>
  <c r="K43" i="7"/>
  <c r="J43" i="7"/>
  <c r="I43" i="7"/>
  <c r="H43" i="7"/>
  <c r="G43" i="7"/>
  <c r="F43" i="7"/>
  <c r="E43" i="7"/>
  <c r="D43" i="7"/>
  <c r="M41" i="7"/>
  <c r="L41" i="7"/>
  <c r="K41" i="7"/>
  <c r="J41" i="7"/>
  <c r="I41" i="7"/>
  <c r="H41" i="7"/>
  <c r="G41" i="7"/>
  <c r="F41" i="7"/>
  <c r="E41" i="7"/>
  <c r="D41" i="7"/>
  <c r="M39" i="7"/>
  <c r="L39" i="7"/>
  <c r="K39" i="7"/>
  <c r="J39" i="7"/>
  <c r="I39" i="7"/>
  <c r="H39" i="7"/>
  <c r="G39" i="7"/>
  <c r="F39" i="7"/>
  <c r="E39" i="7"/>
  <c r="D39" i="7"/>
  <c r="M37" i="7"/>
  <c r="L37" i="7"/>
  <c r="K37" i="7"/>
  <c r="J37" i="7"/>
  <c r="I37" i="7"/>
  <c r="H37" i="7"/>
  <c r="G37" i="7"/>
  <c r="F37" i="7"/>
  <c r="E37" i="7"/>
  <c r="D37" i="7"/>
  <c r="M35" i="7"/>
  <c r="L35" i="7"/>
  <c r="K35" i="7"/>
  <c r="J35" i="7"/>
  <c r="I35" i="7"/>
  <c r="H35" i="7"/>
  <c r="G35" i="7"/>
  <c r="F35" i="7"/>
  <c r="E35" i="7"/>
  <c r="D35" i="7"/>
  <c r="F33" i="7"/>
  <c r="G33" i="7"/>
  <c r="H33" i="7"/>
  <c r="I33" i="7"/>
  <c r="J33" i="7"/>
  <c r="K33" i="7"/>
  <c r="L33" i="7"/>
  <c r="M33" i="7"/>
  <c r="E33" i="7"/>
  <c r="D33" i="7"/>
  <c r="N6" i="7"/>
  <c r="N7" i="7"/>
  <c r="O6" i="7" s="1"/>
  <c r="N8" i="7"/>
  <c r="O8" i="7" s="1"/>
  <c r="N9" i="7"/>
  <c r="N10" i="7"/>
  <c r="N11" i="7"/>
  <c r="N12" i="7"/>
  <c r="O12" i="7" s="1"/>
  <c r="N13" i="7"/>
  <c r="N14" i="7"/>
  <c r="N15" i="7"/>
  <c r="O14" i="7" s="1"/>
  <c r="N16" i="7"/>
  <c r="O16" i="7" s="1"/>
  <c r="N17" i="7"/>
  <c r="N19" i="7"/>
  <c r="N21" i="7"/>
  <c r="N22" i="7"/>
  <c r="N23" i="7"/>
  <c r="N25" i="7"/>
  <c r="N26" i="7"/>
  <c r="O26" i="7" s="1"/>
  <c r="N27" i="7"/>
  <c r="N29" i="7"/>
  <c r="N31" i="7"/>
  <c r="N5" i="7"/>
  <c r="N4" i="7"/>
  <c r="N3" i="7"/>
  <c r="N2" i="7"/>
  <c r="O2" i="7" s="1"/>
  <c r="M30" i="7"/>
  <c r="L30" i="7"/>
  <c r="K30" i="7"/>
  <c r="J30" i="7"/>
  <c r="I30" i="7"/>
  <c r="H30" i="7"/>
  <c r="G30" i="7"/>
  <c r="F30" i="7"/>
  <c r="E30" i="7"/>
  <c r="D30" i="7"/>
  <c r="M28" i="7"/>
  <c r="N28" i="7" s="1"/>
  <c r="O28" i="7" s="1"/>
  <c r="M24" i="7"/>
  <c r="N24" i="7" s="1"/>
  <c r="O24" i="7" s="1"/>
  <c r="L24" i="7"/>
  <c r="M20" i="7"/>
  <c r="L20" i="7"/>
  <c r="K20" i="7"/>
  <c r="J20" i="7"/>
  <c r="I20" i="7"/>
  <c r="H20" i="7"/>
  <c r="M18" i="7"/>
  <c r="L18" i="7"/>
  <c r="K18" i="7"/>
  <c r="N18" i="7" l="1"/>
  <c r="O18" i="7" s="1"/>
  <c r="O4" i="7"/>
  <c r="O31" i="7" s="1"/>
  <c r="O22" i="7"/>
  <c r="O10" i="7"/>
  <c r="N20" i="7"/>
  <c r="O20" i="7" s="1"/>
  <c r="N30" i="7"/>
  <c r="O30" i="7" s="1"/>
  <c r="AC25" i="1"/>
  <c r="L17" i="4"/>
  <c r="L13" i="4"/>
  <c r="AD29" i="1"/>
  <c r="AD25" i="1"/>
  <c r="N29" i="1"/>
  <c r="M17" i="4"/>
  <c r="N25" i="1"/>
  <c r="M13" i="4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J11" i="5"/>
  <c r="M10" i="5"/>
  <c r="AD19" i="1" s="1"/>
  <c r="M11" i="5" s="1"/>
  <c r="N10" i="5"/>
  <c r="AE19" i="1" s="1"/>
  <c r="N11" i="5" s="1"/>
  <c r="O10" i="5"/>
  <c r="AF19" i="1" s="1"/>
  <c r="O11" i="5" s="1"/>
  <c r="P10" i="5"/>
  <c r="AG19" i="1" s="1"/>
  <c r="P11" i="5" s="1"/>
  <c r="Q10" i="5"/>
  <c r="AH19" i="1" s="1"/>
  <c r="Q11" i="5" s="1"/>
  <c r="R10" i="5"/>
  <c r="AI19" i="1" s="1"/>
  <c r="R11" i="5" s="1"/>
  <c r="E6" i="5"/>
  <c r="F6" i="5"/>
  <c r="G6" i="5"/>
  <c r="H6" i="5"/>
  <c r="I6" i="5"/>
  <c r="J6" i="5"/>
  <c r="D6" i="5"/>
  <c r="E3" i="5"/>
  <c r="E5" i="5" s="1"/>
  <c r="F3" i="5"/>
  <c r="F5" i="5" s="1"/>
  <c r="G3" i="5"/>
  <c r="G5" i="5" s="1"/>
  <c r="H3" i="5"/>
  <c r="H5" i="5" s="1"/>
  <c r="I3" i="5"/>
  <c r="I5" i="5" s="1"/>
  <c r="J3" i="5"/>
  <c r="J10" i="5" s="1"/>
  <c r="K3" i="5"/>
  <c r="K10" i="5" s="1"/>
  <c r="AB19" i="1" s="1"/>
  <c r="K11" i="5" s="1"/>
  <c r="L3" i="5"/>
  <c r="L10" i="5" s="1"/>
  <c r="AC19" i="1" s="1"/>
  <c r="L11" i="5" s="1"/>
  <c r="M3" i="5"/>
  <c r="M5" i="5" s="1"/>
  <c r="N19" i="1" s="1"/>
  <c r="M6" i="5" s="1"/>
  <c r="N3" i="5"/>
  <c r="N5" i="5" s="1"/>
  <c r="O19" i="1" s="1"/>
  <c r="N6" i="5" s="1"/>
  <c r="O3" i="5"/>
  <c r="O5" i="5" s="1"/>
  <c r="P19" i="1" s="1"/>
  <c r="O6" i="5" s="1"/>
  <c r="P3" i="5"/>
  <c r="P5" i="5" s="1"/>
  <c r="Q19" i="1" s="1"/>
  <c r="P6" i="5" s="1"/>
  <c r="Q3" i="5"/>
  <c r="Q5" i="5" s="1"/>
  <c r="R19" i="1" s="1"/>
  <c r="Q6" i="5" s="1"/>
  <c r="R3" i="5"/>
  <c r="R5" i="5" s="1"/>
  <c r="S19" i="1" s="1"/>
  <c r="R6" i="5" s="1"/>
  <c r="D3" i="5"/>
  <c r="D5" i="5" s="1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G10" i="3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L5" i="5" l="1"/>
  <c r="M19" i="1" s="1"/>
  <c r="L6" i="5" s="1"/>
  <c r="K5" i="5"/>
  <c r="L19" i="1" s="1"/>
  <c r="K6" i="5" s="1"/>
  <c r="J5" i="5"/>
  <c r="Q4" i="4"/>
  <c r="R31" i="1" s="1"/>
  <c r="D2" i="4"/>
  <c r="D8" i="4" s="1"/>
  <c r="U31" i="1" s="1"/>
  <c r="E2" i="4"/>
  <c r="E4" i="4" s="1"/>
  <c r="F31" i="1" s="1"/>
  <c r="H2" i="4"/>
  <c r="H4" i="4" s="1"/>
  <c r="I31" i="1" s="1"/>
  <c r="I2" i="4"/>
  <c r="I4" i="4" s="1"/>
  <c r="J31" i="1" s="1"/>
  <c r="J2" i="4"/>
  <c r="J4" i="4" s="1"/>
  <c r="K31" i="1" s="1"/>
  <c r="K2" i="4"/>
  <c r="K8" i="4" s="1"/>
  <c r="AB31" i="1" s="1"/>
  <c r="L2" i="4"/>
  <c r="L4" i="4" s="1"/>
  <c r="M31" i="1" s="1"/>
  <c r="M2" i="4"/>
  <c r="M4" i="4" s="1"/>
  <c r="N31" i="1" s="1"/>
  <c r="P2" i="4"/>
  <c r="P4" i="4" s="1"/>
  <c r="Q31" i="1" s="1"/>
  <c r="Q2" i="4"/>
  <c r="Q8" i="4" s="1"/>
  <c r="AH31" i="1" s="1"/>
  <c r="R2" i="4"/>
  <c r="R4" i="4" s="1"/>
  <c r="S31" i="1" s="1"/>
  <c r="H9" i="3"/>
  <c r="I9" i="3"/>
  <c r="F2" i="4" s="1"/>
  <c r="F8" i="4" s="1"/>
  <c r="W31" i="1" s="1"/>
  <c r="J9" i="3"/>
  <c r="G2" i="4" s="1"/>
  <c r="G4" i="4" s="1"/>
  <c r="H31" i="1" s="1"/>
  <c r="K9" i="3"/>
  <c r="L9" i="3"/>
  <c r="M9" i="3"/>
  <c r="N9" i="3"/>
  <c r="O9" i="3"/>
  <c r="P9" i="3"/>
  <c r="Q9" i="3"/>
  <c r="N2" i="4" s="1"/>
  <c r="N4" i="4" s="1"/>
  <c r="O31" i="1" s="1"/>
  <c r="R9" i="3"/>
  <c r="O2" i="4" s="1"/>
  <c r="O4" i="4" s="1"/>
  <c r="P31" i="1" s="1"/>
  <c r="S9" i="3"/>
  <c r="T9" i="3"/>
  <c r="U9" i="3"/>
  <c r="G9" i="3"/>
  <c r="F7" i="2"/>
  <c r="F17" i="2" s="1"/>
  <c r="F16" i="2" s="1"/>
  <c r="Z21" i="1" s="1"/>
  <c r="G7" i="2"/>
  <c r="G17" i="2" s="1"/>
  <c r="G16" i="2" s="1"/>
  <c r="AA21" i="1" s="1"/>
  <c r="H7" i="3"/>
  <c r="I7" i="3"/>
  <c r="J7" i="3"/>
  <c r="K7" i="3"/>
  <c r="E7" i="2" s="1"/>
  <c r="E3" i="2" s="1"/>
  <c r="I21" i="1" s="1"/>
  <c r="L7" i="3"/>
  <c r="M7" i="3"/>
  <c r="N7" i="3"/>
  <c r="O7" i="3"/>
  <c r="P7" i="3"/>
  <c r="Q7" i="3"/>
  <c r="R7" i="3"/>
  <c r="S7" i="3"/>
  <c r="T7" i="3"/>
  <c r="U7" i="3"/>
  <c r="G7" i="3"/>
  <c r="D7" i="2"/>
  <c r="N8" i="3"/>
  <c r="O8" i="3"/>
  <c r="P8" i="3"/>
  <c r="Q8" i="3"/>
  <c r="R8" i="3"/>
  <c r="M7" i="2" s="1"/>
  <c r="M17" i="2" s="1"/>
  <c r="M16" i="2" s="1"/>
  <c r="AF21" i="1" s="1"/>
  <c r="S8" i="3"/>
  <c r="N7" i="2" s="1"/>
  <c r="N17" i="2" s="1"/>
  <c r="N16" i="2" s="1"/>
  <c r="AG21" i="1" s="1"/>
  <c r="T8" i="3"/>
  <c r="O7" i="2" s="1"/>
  <c r="O3" i="2" s="1"/>
  <c r="R21" i="1" s="1"/>
  <c r="U8" i="3"/>
  <c r="M8" i="3"/>
  <c r="H7" i="2" s="1"/>
  <c r="H9" i="2" s="1"/>
  <c r="H8" i="3"/>
  <c r="I8" i="3"/>
  <c r="J8" i="3"/>
  <c r="K8" i="3"/>
  <c r="L8" i="3"/>
  <c r="G8" i="3"/>
  <c r="D16" i="2"/>
  <c r="D17" i="2" s="1"/>
  <c r="C16" i="2"/>
  <c r="C17" i="2" s="1"/>
  <c r="A3" i="2"/>
  <c r="A7" i="2" s="1"/>
  <c r="B3" i="2"/>
  <c r="B7" i="2" s="1"/>
  <c r="C3" i="2"/>
  <c r="C7" i="2" s="1"/>
  <c r="I7" i="2" l="1"/>
  <c r="I9" i="2" s="1"/>
  <c r="P7" i="2"/>
  <c r="P17" i="2" s="1"/>
  <c r="P16" i="2" s="1"/>
  <c r="D4" i="4"/>
  <c r="E31" i="1" s="1"/>
  <c r="E8" i="4"/>
  <c r="V31" i="1" s="1"/>
  <c r="H8" i="4"/>
  <c r="Y31" i="1" s="1"/>
  <c r="P8" i="4"/>
  <c r="AG31" i="1" s="1"/>
  <c r="G8" i="4"/>
  <c r="X31" i="1" s="1"/>
  <c r="O8" i="4"/>
  <c r="AF31" i="1" s="1"/>
  <c r="N8" i="4"/>
  <c r="AE31" i="1" s="1"/>
  <c r="M8" i="4"/>
  <c r="AD31" i="1" s="1"/>
  <c r="F4" i="4"/>
  <c r="G31" i="1" s="1"/>
  <c r="L8" i="4"/>
  <c r="AC31" i="1" s="1"/>
  <c r="J8" i="4"/>
  <c r="AA31" i="1" s="1"/>
  <c r="R8" i="4"/>
  <c r="AI31" i="1" s="1"/>
  <c r="I8" i="4"/>
  <c r="Z31" i="1" s="1"/>
  <c r="K4" i="4"/>
  <c r="L31" i="1" s="1"/>
  <c r="O17" i="2"/>
  <c r="O16" i="2" s="1"/>
  <c r="AH21" i="1" s="1"/>
  <c r="J7" i="2"/>
  <c r="J9" i="2" s="1"/>
  <c r="N3" i="2"/>
  <c r="Q21" i="1" s="1"/>
  <c r="G9" i="2"/>
  <c r="L7" i="2"/>
  <c r="K7" i="2"/>
  <c r="K17" i="2" s="1"/>
  <c r="K16" i="2" s="1"/>
  <c r="AD21" i="1" s="1"/>
  <c r="M3" i="2"/>
  <c r="P21" i="1" s="1"/>
  <c r="H3" i="2"/>
  <c r="H17" i="2"/>
  <c r="H16" i="2" s="1"/>
  <c r="I17" i="2"/>
  <c r="I16" i="2" s="1"/>
  <c r="AB21" i="1" s="1"/>
  <c r="E17" i="2"/>
  <c r="E16" i="2" s="1"/>
  <c r="Y21" i="1" s="1"/>
  <c r="G3" i="2"/>
  <c r="K21" i="1" s="1"/>
  <c r="F3" i="2"/>
  <c r="J21" i="1" s="1"/>
  <c r="I3" i="2" l="1"/>
  <c r="L21" i="1" s="1"/>
  <c r="P3" i="2"/>
  <c r="J3" i="2"/>
  <c r="M21" i="1" s="1"/>
  <c r="J17" i="2"/>
  <c r="J16" i="2" s="1"/>
  <c r="AC21" i="1" s="1"/>
  <c r="L3" i="2"/>
  <c r="O21" i="1" s="1"/>
  <c r="L17" i="2"/>
  <c r="L16" i="2" s="1"/>
  <c r="AE21" i="1" s="1"/>
  <c r="K3" i="2"/>
  <c r="N21" i="1" s="1"/>
</calcChain>
</file>

<file path=xl/comments1.xml><?xml version="1.0" encoding="utf-8"?>
<comments xmlns="http://schemas.openxmlformats.org/spreadsheetml/2006/main">
  <authors>
    <author>Zuzana</author>
  </authors>
  <commentList>
    <comment ref="A9" authorId="0">
      <text>
        <r>
          <rPr>
            <b/>
            <sz val="9"/>
            <color indexed="81"/>
            <rFont val="Tahoma"/>
            <family val="2"/>
            <charset val="238"/>
          </rPr>
          <t>sucasny vlastnik BS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http://www.bgzbnpparibas.pl/english/investor-relations/annual-and-semi-annual-reports.asp
consolidated results from PNL to USD
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38"/>
          </rPr>
          <t>https://www.vub.sk/en/financial-indicators/annual-reports/#tab_2</t>
        </r>
      </text>
    </comment>
    <comment ref="B30" authorId="0">
      <text>
        <r>
          <rPr>
            <b/>
            <sz val="9"/>
            <color indexed="81"/>
            <rFont val="Tahoma"/>
            <family val="2"/>
            <charset val="238"/>
          </rPr>
          <t>http://www.teb.com.tr/about-teb/teb/</t>
        </r>
      </text>
    </comment>
    <comment ref="A40" authorId="0">
      <text>
        <r>
          <rPr>
            <b/>
            <sz val="9"/>
            <color indexed="81"/>
            <rFont val="Tahoma"/>
            <family val="2"/>
            <charset val="238"/>
          </rPr>
          <t>sucasny vlastnik BS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http://www.bgzbnpparibas.pl/english/investor-relations/annual-and-semi-annual-reports.asp
consolidated results from PNL to USD
</t>
        </r>
      </text>
    </comment>
    <comment ref="B51" authorId="0">
      <text>
        <r>
          <rPr>
            <b/>
            <sz val="9"/>
            <color indexed="81"/>
            <rFont val="Tahoma"/>
            <family val="2"/>
            <charset val="238"/>
          </rPr>
          <t>https://www.vub.sk/en/financial-indicators/annual-reports/#tab_2</t>
        </r>
      </text>
    </comment>
    <comment ref="B61" authorId="0">
      <text>
        <r>
          <rPr>
            <b/>
            <sz val="9"/>
            <color indexed="81"/>
            <rFont val="Tahoma"/>
            <family val="2"/>
            <charset val="238"/>
          </rPr>
          <t>http://www.teb.com.tr/about-teb/teb/</t>
        </r>
      </text>
    </comment>
  </commentList>
</comments>
</file>

<file path=xl/comments2.xml><?xml version="1.0" encoding="utf-8"?>
<comments xmlns="http://schemas.openxmlformats.org/spreadsheetml/2006/main">
  <authors>
    <author>Zuzana</author>
  </authors>
  <commentList>
    <comment ref="A9" authorId="0">
      <text>
        <r>
          <rPr>
            <b/>
            <sz val="9"/>
            <color indexed="81"/>
            <rFont val="Tahoma"/>
            <family val="2"/>
            <charset val="238"/>
          </rPr>
          <t>sucasny vlastnik BS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http://www.bgzbnpparibas.pl/english/investor-relations/annual-and-semi-annual-reports.asp
consolidated results from PNL to USD
</t>
        </r>
      </text>
    </comment>
    <comment ref="B20" authorId="0">
      <text>
        <r>
          <rPr>
            <b/>
            <sz val="9"/>
            <color indexed="81"/>
            <rFont val="Tahoma"/>
            <family val="2"/>
            <charset val="238"/>
          </rPr>
          <t>https://www.vub.sk/en/financial-indicators/annual-reports/#tab_2</t>
        </r>
      </text>
    </comment>
    <comment ref="B30" authorId="0">
      <text>
        <r>
          <rPr>
            <b/>
            <sz val="9"/>
            <color indexed="81"/>
            <rFont val="Tahoma"/>
            <family val="2"/>
            <charset val="238"/>
          </rPr>
          <t>http://www.teb.com.tr/about-teb/teb/</t>
        </r>
      </text>
    </comment>
    <comment ref="A40" authorId="0">
      <text>
        <r>
          <rPr>
            <b/>
            <sz val="9"/>
            <color indexed="81"/>
            <rFont val="Tahoma"/>
            <family val="2"/>
            <charset val="238"/>
          </rPr>
          <t>sucasny vlastnik BS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4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http://www.bgzbnpparibas.pl/english/investor-relations/annual-and-semi-annual-reports.asp
consolidated results from PNL to USD
</t>
        </r>
      </text>
    </comment>
    <comment ref="B51" authorId="0">
      <text>
        <r>
          <rPr>
            <b/>
            <sz val="9"/>
            <color indexed="81"/>
            <rFont val="Tahoma"/>
            <family val="2"/>
            <charset val="238"/>
          </rPr>
          <t>https://www.vub.sk/en/financial-indicators/annual-reports/#tab_2</t>
        </r>
      </text>
    </comment>
    <comment ref="B61" authorId="0">
      <text>
        <r>
          <rPr>
            <b/>
            <sz val="9"/>
            <color indexed="81"/>
            <rFont val="Tahoma"/>
            <family val="2"/>
            <charset val="238"/>
          </rPr>
          <t>http://www.teb.com.tr/about-teb/teb/</t>
        </r>
      </text>
    </comment>
  </commentList>
</comments>
</file>

<file path=xl/comments3.xml><?xml version="1.0" encoding="utf-8"?>
<comments xmlns="http://schemas.openxmlformats.org/spreadsheetml/2006/main">
  <authors>
    <author>Zuzana</author>
  </authors>
  <commentList>
    <comment ref="A9" authorId="0">
      <text>
        <r>
          <rPr>
            <b/>
            <sz val="9"/>
            <color indexed="81"/>
            <rFont val="Tahoma"/>
            <family val="2"/>
            <charset val="238"/>
          </rPr>
          <t>sucasny vlastnik BS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" authorId="0">
      <text>
        <r>
          <rPr>
            <b/>
            <sz val="9"/>
            <color indexed="81"/>
            <rFont val="Tahoma"/>
            <family val="2"/>
            <charset val="238"/>
          </rPr>
          <t>stary vlastnik AIB</t>
        </r>
      </text>
    </comment>
    <comment ref="B19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http://www.bgzbnpparibas.pl/english/investor-relations/annual-and-semi-annual-reports.asp
consolidated results from PNL to USD
</t>
        </r>
      </text>
    </comment>
    <comment ref="B21" authorId="0">
      <text>
        <r>
          <rPr>
            <b/>
            <sz val="9"/>
            <color indexed="81"/>
            <rFont val="Tahoma"/>
            <family val="2"/>
            <charset val="238"/>
          </rPr>
          <t>https://www.vub.sk/en/financial-indicators/annual-reports/#tab_2</t>
        </r>
      </text>
    </comment>
    <comment ref="B31" authorId="0">
      <text>
        <r>
          <rPr>
            <b/>
            <sz val="9"/>
            <color indexed="81"/>
            <rFont val="Tahoma"/>
            <family val="2"/>
            <charset val="238"/>
          </rPr>
          <t>http://www.teb.com.tr/about-teb/teb/</t>
        </r>
      </text>
    </comment>
  </commentList>
</comments>
</file>

<file path=xl/sharedStrings.xml><?xml version="1.0" encoding="utf-8"?>
<sst xmlns="http://schemas.openxmlformats.org/spreadsheetml/2006/main" count="1129" uniqueCount="150">
  <si>
    <t>Notation</t>
  </si>
  <si>
    <t>Bank Name</t>
  </si>
  <si>
    <t>Country code</t>
  </si>
  <si>
    <t>Cons. code</t>
  </si>
  <si>
    <t>Latest accounts date</t>
  </si>
  <si>
    <t>Total Assets
th USD
2015</t>
  </si>
  <si>
    <t>Total Assets
th USD
2014</t>
  </si>
  <si>
    <t>Total Assets
th USD
2013</t>
  </si>
  <si>
    <t>Total Assets
th USD
2012</t>
  </si>
  <si>
    <t>Total Assets
th USD
2011</t>
  </si>
  <si>
    <t>Total Assets
th USD
2010</t>
  </si>
  <si>
    <t>Total Assets
th USD
2009</t>
  </si>
  <si>
    <t>Total Assets
th USD
2008</t>
  </si>
  <si>
    <t>Total Assets
th USD
2007</t>
  </si>
  <si>
    <t>Total Assets
th USD
2006</t>
  </si>
  <si>
    <t>Total Assets
th USD
2005</t>
  </si>
  <si>
    <t>Total Assets
th USD
2004</t>
  </si>
  <si>
    <t>Total Assets
th USD
2003</t>
  </si>
  <si>
    <t>Total Assets
th USD
2002</t>
  </si>
  <si>
    <t>Total Assets
th USD
2001</t>
  </si>
  <si>
    <t>Total Assets
th USD
2000</t>
  </si>
  <si>
    <t>Net Income
th USD
2015</t>
  </si>
  <si>
    <t>Net Income
th USD
2014</t>
  </si>
  <si>
    <t>Net Income
th USD
2013</t>
  </si>
  <si>
    <t>Net Income
th USD
2012</t>
  </si>
  <si>
    <t>Net Income
th USD
2011</t>
  </si>
  <si>
    <t>Net Income
th USD
2010</t>
  </si>
  <si>
    <t>Net Income
th USD
2009</t>
  </si>
  <si>
    <t>Net Income
th USD
2008</t>
  </si>
  <si>
    <t>Net Income
th USD
2007</t>
  </si>
  <si>
    <t>Net Income
th USD
2006</t>
  </si>
  <si>
    <t>Net Income
th USD
2005</t>
  </si>
  <si>
    <t>Net Income
th USD
2004</t>
  </si>
  <si>
    <t>Net Income
th USD
2003</t>
  </si>
  <si>
    <t>Net Income
th USD
2002</t>
  </si>
  <si>
    <t>Net Income
th USD
2001</t>
  </si>
  <si>
    <t>Net Income
th USD
2000</t>
  </si>
  <si>
    <t>CS</t>
  </si>
  <si>
    <t>Ceska Sporitelna a.s.</t>
  </si>
  <si>
    <t>CZ</t>
  </si>
  <si>
    <t>03/2015</t>
  </si>
  <si>
    <t>n.a.</t>
  </si>
  <si>
    <t>EBS</t>
  </si>
  <si>
    <t>Erste Group Bank AG</t>
  </si>
  <si>
    <t>AT</t>
  </si>
  <si>
    <t>KB</t>
  </si>
  <si>
    <t>Komercni Banka</t>
  </si>
  <si>
    <t>SG</t>
  </si>
  <si>
    <t>Société Générale SA</t>
  </si>
  <si>
    <t>FR</t>
  </si>
  <si>
    <t>PEO</t>
  </si>
  <si>
    <t>Bank Polska Kasa Opieki SA-Bank Pekao SA</t>
  </si>
  <si>
    <t>PL</t>
  </si>
  <si>
    <t>UCG</t>
  </si>
  <si>
    <t>UniCredit SpA</t>
  </si>
  <si>
    <t>IT</t>
  </si>
  <si>
    <t>BZW</t>
  </si>
  <si>
    <t>Bank Zachodni WBK S.A.</t>
  </si>
  <si>
    <t>AIB</t>
  </si>
  <si>
    <t>Banco Santander SA</t>
  </si>
  <si>
    <t>ES</t>
  </si>
  <si>
    <t>AIB old</t>
  </si>
  <si>
    <t>AIB Group (UK) plc</t>
  </si>
  <si>
    <t>GB</t>
  </si>
  <si>
    <t>BRE</t>
  </si>
  <si>
    <t>mBank SA</t>
  </si>
  <si>
    <t>CBK</t>
  </si>
  <si>
    <t>Commerzbank AG</t>
  </si>
  <si>
    <t>DE</t>
  </si>
  <si>
    <t>INGPL</t>
  </si>
  <si>
    <t>ING Bank Slaski S.A. - Capital Group</t>
  </si>
  <si>
    <t>ING</t>
  </si>
  <si>
    <t>ING Groep NV</t>
  </si>
  <si>
    <t>NL</t>
  </si>
  <si>
    <t>BHW</t>
  </si>
  <si>
    <t>Bank Handlowy w Warszawie S.A.</t>
  </si>
  <si>
    <t>C</t>
  </si>
  <si>
    <t>Citigroup Inc</t>
  </si>
  <si>
    <t>US</t>
  </si>
  <si>
    <t>MIL</t>
  </si>
  <si>
    <t>Bank Millennium</t>
  </si>
  <si>
    <t>BCP</t>
  </si>
  <si>
    <t>Banco Comercial Português, SA-Millennium bcp</t>
  </si>
  <si>
    <t>PT</t>
  </si>
  <si>
    <t>BNPPL</t>
  </si>
  <si>
    <t>BNP Paribas Bank Polska SA</t>
  </si>
  <si>
    <t>FTS</t>
  </si>
  <si>
    <t>BNP Paribas Fortis SA/ NV</t>
  </si>
  <si>
    <t>BE</t>
  </si>
  <si>
    <t>VUB</t>
  </si>
  <si>
    <t>Vseobecna Uverova Banka a.s.</t>
  </si>
  <si>
    <t>SK</t>
  </si>
  <si>
    <t>ISP</t>
  </si>
  <si>
    <t>Intesa Sanpaolo</t>
  </si>
  <si>
    <t>OTPSK</t>
  </si>
  <si>
    <t>OTP Banka Slovensko, as</t>
  </si>
  <si>
    <t>U1</t>
  </si>
  <si>
    <t>OTP</t>
  </si>
  <si>
    <t>OTP Bank Plc</t>
  </si>
  <si>
    <t>HU</t>
  </si>
  <si>
    <t>ALBRK</t>
  </si>
  <si>
    <t>Albaraka Turk Participation Bank-Albaraka Turk Katilim Bankasi AS</t>
  </si>
  <si>
    <t>TR</t>
  </si>
  <si>
    <t>BARKA</t>
  </si>
  <si>
    <t>Albaraka Banking Group B.S.C.</t>
  </si>
  <si>
    <t>BH</t>
  </si>
  <si>
    <t>DENIZ</t>
  </si>
  <si>
    <t>Denizbank A.S.</t>
  </si>
  <si>
    <t>DEXB</t>
  </si>
  <si>
    <t>Dexia SA</t>
  </si>
  <si>
    <t>FINBN</t>
  </si>
  <si>
    <t>Finansbank A.S.</t>
  </si>
  <si>
    <t>NBG</t>
  </si>
  <si>
    <t>National Bank of Greece SA</t>
  </si>
  <si>
    <t>GR</t>
  </si>
  <si>
    <t>TEBNK</t>
  </si>
  <si>
    <t>TEB Tüketici Finansman Anonim Sirketi</t>
  </si>
  <si>
    <t>BNP</t>
  </si>
  <si>
    <t>Market capitalisation
th USD
2015</t>
  </si>
  <si>
    <t>Market capitalisation
th USD
2014</t>
  </si>
  <si>
    <t>Market capitalisation
th USD
2013</t>
  </si>
  <si>
    <t>Market capitalisation
th USD
2012</t>
  </si>
  <si>
    <t>Market capitalisation
th USD
2011</t>
  </si>
  <si>
    <t>Market capitalisation
th USD
2010</t>
  </si>
  <si>
    <t>Market capitalisation
th USD
2009</t>
  </si>
  <si>
    <t>Market capitalisation
th USD
2008</t>
  </si>
  <si>
    <t>Market capitalisation
th USD
2007</t>
  </si>
  <si>
    <t>Market capitalisation
th USD
2006</t>
  </si>
  <si>
    <t>Market capitalisation
th USD
2005</t>
  </si>
  <si>
    <t>Market capitalisation
th USD
2004</t>
  </si>
  <si>
    <t>Market capitalisation
th USD
2003</t>
  </si>
  <si>
    <t>Market capitalisation
th USD
2002</t>
  </si>
  <si>
    <t>USD</t>
  </si>
  <si>
    <t>EUR</t>
  </si>
  <si>
    <t>net profit eur</t>
  </si>
  <si>
    <t>usd</t>
  </si>
  <si>
    <t>7.</t>
  </si>
  <si>
    <t>29.</t>
  </si>
  <si>
    <t>SKK</t>
  </si>
  <si>
    <t>eur</t>
  </si>
  <si>
    <t>skk</t>
  </si>
  <si>
    <t>EUR/USD</t>
  </si>
  <si>
    <t>SKK - USD/EUR</t>
  </si>
  <si>
    <t>shares</t>
  </si>
  <si>
    <t>TRY</t>
  </si>
  <si>
    <t>TRY - USD</t>
  </si>
  <si>
    <t>FX</t>
  </si>
  <si>
    <t>PNL - USD</t>
  </si>
  <si>
    <t>PNL</t>
  </si>
  <si>
    <t>FINBK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</si>
</sst>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.5"/>
      <color indexed="56"/>
      <name val="Verdana"/>
      <family val="2"/>
      <charset val="238"/>
    </font>
    <font>
      <sz val="8.5"/>
      <color indexed="63"/>
      <name val="Verdan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4" fillId="0" borderId="1" xfId="1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right" vertical="top" wrapText="1"/>
    </xf>
    <xf numFmtId="3" fontId="3" fillId="0" borderId="1" xfId="1" applyNumberFormat="1" applyFont="1" applyFill="1" applyBorder="1" applyAlignment="1">
      <alignment horizontal="right" vertical="top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1" applyFont="1" applyFill="1" applyBorder="1" applyAlignment="1">
      <alignment horizontal="right" vertical="top" wrapText="1"/>
    </xf>
    <xf numFmtId="3" fontId="3" fillId="0" borderId="2" xfId="1" applyNumberFormat="1" applyFont="1" applyFill="1" applyBorder="1" applyAlignment="1">
      <alignment horizontal="right" vertical="top"/>
    </xf>
    <xf numFmtId="0" fontId="0" fillId="0" borderId="0" xfId="0" applyFont="1"/>
    <xf numFmtId="0" fontId="1" fillId="0" borderId="0" xfId="0" applyFont="1"/>
    <xf numFmtId="3" fontId="3" fillId="0" borderId="0" xfId="1" applyNumberFormat="1" applyFont="1" applyFill="1" applyBorder="1" applyAlignment="1">
      <alignment horizontal="right" vertical="top"/>
    </xf>
    <xf numFmtId="0" fontId="0" fillId="0" borderId="0" xfId="0" applyBorder="1"/>
    <xf numFmtId="0" fontId="3" fillId="3" borderId="2" xfId="1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>
      <alignment horizontal="right" vertical="top"/>
    </xf>
    <xf numFmtId="3" fontId="3" fillId="4" borderId="1" xfId="1" applyNumberFormat="1" applyFont="1" applyFill="1" applyBorder="1" applyAlignment="1">
      <alignment horizontal="right" vertical="top"/>
    </xf>
    <xf numFmtId="3" fontId="0" fillId="0" borderId="0" xfId="0" applyNumberFormat="1"/>
    <xf numFmtId="0" fontId="0" fillId="3" borderId="0" xfId="0" applyFill="1"/>
    <xf numFmtId="3" fontId="3" fillId="5" borderId="1" xfId="1" applyNumberFormat="1" applyFont="1" applyFill="1" applyBorder="1" applyAlignment="1">
      <alignment horizontal="right" vertical="top"/>
    </xf>
    <xf numFmtId="3" fontId="6" fillId="2" borderId="1" xfId="0" applyNumberFormat="1" applyFont="1" applyFill="1" applyBorder="1" applyAlignment="1">
      <alignment horizontal="right" vertical="top"/>
    </xf>
    <xf numFmtId="0" fontId="0" fillId="5" borderId="0" xfId="0" applyFill="1"/>
    <xf numFmtId="0" fontId="0" fillId="0" borderId="0" xfId="0" applyFill="1"/>
    <xf numFmtId="3" fontId="6" fillId="0" borderId="1" xfId="0" applyNumberFormat="1" applyFont="1" applyFill="1" applyBorder="1" applyAlignment="1">
      <alignment horizontal="right" vertical="top"/>
    </xf>
    <xf numFmtId="164" fontId="0" fillId="3" borderId="0" xfId="0" applyNumberFormat="1" applyFill="1"/>
    <xf numFmtId="0" fontId="6" fillId="3" borderId="0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3" borderId="0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right" wrapText="1"/>
    </xf>
    <xf numFmtId="0" fontId="0" fillId="5" borderId="0" xfId="0" applyFill="1" applyBorder="1"/>
    <xf numFmtId="3" fontId="3" fillId="3" borderId="0" xfId="1" applyNumberFormat="1" applyFont="1" applyFill="1" applyBorder="1" applyAlignment="1">
      <alignment horizontal="right" vertical="top"/>
    </xf>
    <xf numFmtId="3" fontId="0" fillId="0" borderId="0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3" fontId="3" fillId="6" borderId="1" xfId="1" applyNumberFormat="1" applyFont="1" applyFill="1" applyBorder="1" applyAlignment="1">
      <alignment horizontal="right" vertical="top"/>
    </xf>
    <xf numFmtId="4" fontId="3" fillId="0" borderId="1" xfId="1" applyNumberFormat="1" applyFont="1" applyFill="1" applyBorder="1" applyAlignment="1">
      <alignment horizontal="right" vertical="top"/>
    </xf>
    <xf numFmtId="4" fontId="0" fillId="0" borderId="0" xfId="0" applyNumberFormat="1"/>
    <xf numFmtId="4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63"/>
  <sheetViews>
    <sheetView tabSelected="1" zoomScaleNormal="100" workbookViewId="0">
      <pane xSplit="1" ySplit="1" topLeftCell="F54" activePane="bottomRight" state="frozen"/>
      <selection pane="topRight" activeCell="B1" sqref="B1"/>
      <selection pane="bottomLeft" activeCell="A2" sqref="A2"/>
      <selection pane="bottomRight" activeCell="N63" sqref="N63"/>
    </sheetView>
  </sheetViews>
  <sheetFormatPr defaultRowHeight="15" x14ac:dyDescent="0.25"/>
  <cols>
    <col min="2" max="2" width="55.42578125" style="9" customWidth="1"/>
    <col min="3" max="3" width="11.28515625" bestFit="1" customWidth="1"/>
    <col min="4" max="13" width="18" customWidth="1"/>
  </cols>
  <sheetData>
    <row r="1" spans="1:13" s="10" customFormat="1" ht="39" x14ac:dyDescent="0.25">
      <c r="A1" s="1" t="s">
        <v>0</v>
      </c>
      <c r="B1" s="1" t="s">
        <v>1</v>
      </c>
      <c r="C1" s="1" t="s">
        <v>2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  <c r="M1" s="2" t="s">
        <v>15</v>
      </c>
    </row>
    <row r="2" spans="1:13" x14ac:dyDescent="0.25">
      <c r="A2" s="3" t="s">
        <v>37</v>
      </c>
      <c r="B2" s="3" t="s">
        <v>38</v>
      </c>
      <c r="C2" s="3" t="s">
        <v>39</v>
      </c>
      <c r="D2" s="5">
        <v>39528290.796674788</v>
      </c>
      <c r="E2" s="5">
        <v>48694228.613752872</v>
      </c>
      <c r="F2" s="5">
        <v>48302441.773597151</v>
      </c>
      <c r="G2" s="5">
        <v>44764191.653884947</v>
      </c>
      <c r="H2" s="5">
        <v>47017705.248393118</v>
      </c>
      <c r="I2" s="5">
        <v>46555423.583835363</v>
      </c>
      <c r="J2" s="5">
        <v>44568904.077485211</v>
      </c>
      <c r="K2" s="5">
        <v>45034018.144011497</v>
      </c>
      <c r="L2" s="5">
        <v>34891407.643347979</v>
      </c>
      <c r="M2" s="5">
        <v>26600943.70508194</v>
      </c>
    </row>
    <row r="3" spans="1:13" x14ac:dyDescent="0.25">
      <c r="A3" s="6" t="s">
        <v>42</v>
      </c>
      <c r="B3" s="6" t="s">
        <v>43</v>
      </c>
      <c r="C3" s="6" t="s">
        <v>44</v>
      </c>
      <c r="D3" s="8">
        <v>238299495.16965154</v>
      </c>
      <c r="E3" s="8">
        <v>275986482.64222145</v>
      </c>
      <c r="F3" s="8">
        <v>282126920.50933838</v>
      </c>
      <c r="G3" s="8">
        <v>271712133.47268105</v>
      </c>
      <c r="H3" s="8">
        <v>275171041.15176201</v>
      </c>
      <c r="I3" s="8">
        <v>290581701.85792446</v>
      </c>
      <c r="J3" s="8">
        <v>280343879.81778383</v>
      </c>
      <c r="K3" s="8">
        <v>295184446.49219513</v>
      </c>
      <c r="L3" s="8">
        <v>239303574.99332428</v>
      </c>
      <c r="M3" s="8">
        <v>180094013.64840269</v>
      </c>
    </row>
    <row r="4" spans="1:13" x14ac:dyDescent="0.25">
      <c r="A4" s="3" t="s">
        <v>45</v>
      </c>
      <c r="B4" s="3" t="s">
        <v>46</v>
      </c>
      <c r="C4" s="3" t="s">
        <v>39</v>
      </c>
      <c r="D4" s="5">
        <v>41747437.66335398</v>
      </c>
      <c r="E4" s="5">
        <v>43429173.910096295</v>
      </c>
      <c r="F4" s="5">
        <v>41292890.261515975</v>
      </c>
      <c r="G4" s="5">
        <v>37854061.405323446</v>
      </c>
      <c r="H4" s="5">
        <v>37225427.601918578</v>
      </c>
      <c r="I4" s="5">
        <v>37841627.644374967</v>
      </c>
      <c r="J4" s="5">
        <v>36135791.110493243</v>
      </c>
      <c r="K4" s="5">
        <v>36609081.96413517</v>
      </c>
      <c r="L4" s="5">
        <v>28649646.547138691</v>
      </c>
      <c r="M4" s="5">
        <v>20942492.394983768</v>
      </c>
    </row>
    <row r="5" spans="1:13" x14ac:dyDescent="0.25">
      <c r="A5" s="6" t="s">
        <v>47</v>
      </c>
      <c r="B5" s="6" t="s">
        <v>48</v>
      </c>
      <c r="C5" s="6" t="s">
        <v>49</v>
      </c>
      <c r="D5" s="8">
        <v>1588163119.0407276</v>
      </c>
      <c r="E5" s="8">
        <v>1674517985.5005744</v>
      </c>
      <c r="F5" s="8">
        <v>1650467026.4750721</v>
      </c>
      <c r="G5" s="8">
        <v>1528492747.8122711</v>
      </c>
      <c r="H5" s="8">
        <v>1512656386.382103</v>
      </c>
      <c r="I5" s="8">
        <v>1474733448.1531382</v>
      </c>
      <c r="J5" s="8">
        <v>1572615644.105077</v>
      </c>
      <c r="K5" s="8">
        <v>1577744693.9706802</v>
      </c>
      <c r="L5" s="8">
        <v>1260162022.4640369</v>
      </c>
      <c r="M5" s="8">
        <v>1000881190.3129816</v>
      </c>
    </row>
    <row r="6" spans="1:13" x14ac:dyDescent="0.25">
      <c r="A6" s="3" t="s">
        <v>50</v>
      </c>
      <c r="B6" s="3" t="s">
        <v>51</v>
      </c>
      <c r="C6" s="3" t="s">
        <v>52</v>
      </c>
      <c r="D6" s="5">
        <v>47794535.603374243</v>
      </c>
      <c r="E6" s="5">
        <v>52630048.049241304</v>
      </c>
      <c r="F6" s="42">
        <v>48636823.435512185</v>
      </c>
      <c r="G6" s="42">
        <v>42895213.009423018</v>
      </c>
      <c r="H6" s="5">
        <v>45237982.598015666</v>
      </c>
      <c r="I6" s="5">
        <v>45825387.858170271</v>
      </c>
      <c r="J6" s="5">
        <v>44547503.090906136</v>
      </c>
      <c r="K6" s="5">
        <v>50963531.052911289</v>
      </c>
      <c r="L6" s="5">
        <v>23261879.884672165</v>
      </c>
      <c r="M6" s="5">
        <v>19002238.908290863</v>
      </c>
    </row>
    <row r="7" spans="1:13" x14ac:dyDescent="0.25">
      <c r="A7" s="6" t="s">
        <v>53</v>
      </c>
      <c r="B7" s="6" t="s">
        <v>54</v>
      </c>
      <c r="C7" s="6" t="s">
        <v>55</v>
      </c>
      <c r="D7" s="8">
        <v>1024908795.5941916</v>
      </c>
      <c r="E7" s="8">
        <v>1166512748.4897614</v>
      </c>
      <c r="F7" s="8">
        <v>1222888863.8243079</v>
      </c>
      <c r="G7" s="8">
        <v>1199079745.2871799</v>
      </c>
      <c r="H7" s="8">
        <v>1241966371.5761664</v>
      </c>
      <c r="I7" s="8">
        <v>1337962102.5670767</v>
      </c>
      <c r="J7" s="8">
        <v>1455169540.3689742</v>
      </c>
      <c r="K7" s="8">
        <v>1504134214.6110535</v>
      </c>
      <c r="L7" s="8">
        <v>1084267378.3154011</v>
      </c>
      <c r="M7" s="8">
        <v>928762208.85041952</v>
      </c>
    </row>
    <row r="8" spans="1:13" x14ac:dyDescent="0.25">
      <c r="A8" s="3" t="s">
        <v>56</v>
      </c>
      <c r="B8" s="3" t="s">
        <v>57</v>
      </c>
      <c r="C8" s="3" t="s">
        <v>52</v>
      </c>
      <c r="D8" s="5">
        <v>38350221.317055821</v>
      </c>
      <c r="E8" s="5">
        <v>35212484.449148178</v>
      </c>
      <c r="F8" s="5">
        <v>19363530.51109314</v>
      </c>
      <c r="G8" s="5">
        <v>17520132.376450304</v>
      </c>
      <c r="H8" s="5">
        <v>17932593.931496143</v>
      </c>
      <c r="I8" s="5">
        <v>18965863.679838181</v>
      </c>
      <c r="J8" s="5">
        <v>19391281.54270947</v>
      </c>
      <c r="K8" s="5">
        <v>16968665.0398314</v>
      </c>
      <c r="L8" s="5">
        <v>11335578.314495087</v>
      </c>
      <c r="M8" s="5">
        <v>8987428.5801529884</v>
      </c>
    </row>
    <row r="9" spans="1:13" x14ac:dyDescent="0.25">
      <c r="A9" s="3" t="s">
        <v>58</v>
      </c>
      <c r="B9" s="3" t="s">
        <v>59</v>
      </c>
      <c r="C9" s="3" t="s">
        <v>60</v>
      </c>
      <c r="D9" s="5">
        <v>1537326650.9618759</v>
      </c>
      <c r="E9" s="5">
        <v>1538771192.9290295</v>
      </c>
      <c r="F9" s="5">
        <v>1675154979.2289734</v>
      </c>
      <c r="G9" s="5">
        <v>1619259991.517067</v>
      </c>
      <c r="H9" s="5">
        <v>1626804840.398562</v>
      </c>
      <c r="I9" s="5">
        <v>1599817719.0515399</v>
      </c>
      <c r="J9" s="5">
        <v>1460763444.6165564</v>
      </c>
      <c r="K9" s="5">
        <v>1343905454.0991783</v>
      </c>
      <c r="L9" s="5">
        <v>1098212459.6558332</v>
      </c>
      <c r="M9" s="5">
        <v>954506895.97502947</v>
      </c>
    </row>
    <row r="10" spans="1:13" x14ac:dyDescent="0.25">
      <c r="A10" s="3" t="s">
        <v>64</v>
      </c>
      <c r="B10" s="3" t="s">
        <v>65</v>
      </c>
      <c r="C10" s="3" t="s">
        <v>52</v>
      </c>
      <c r="D10" s="5">
        <v>33641023.229187727</v>
      </c>
      <c r="E10" s="5">
        <v>34622444.59092617</v>
      </c>
      <c r="F10" s="5">
        <v>32954251.707047228</v>
      </c>
      <c r="G10" s="5">
        <v>28932990.177607536</v>
      </c>
      <c r="H10" s="5">
        <v>30377653.531575203</v>
      </c>
      <c r="I10" s="5">
        <v>28426446.994525194</v>
      </c>
      <c r="J10" s="5">
        <v>27890200.77432394</v>
      </c>
      <c r="K10" s="5">
        <v>22974085.893112421</v>
      </c>
      <c r="L10" s="5">
        <v>14544099.253749847</v>
      </c>
      <c r="M10" s="5">
        <v>10038665.846550465</v>
      </c>
    </row>
    <row r="11" spans="1:13" x14ac:dyDescent="0.25">
      <c r="A11" s="6" t="s">
        <v>66</v>
      </c>
      <c r="B11" s="6" t="s">
        <v>67</v>
      </c>
      <c r="C11" s="6" t="s">
        <v>68</v>
      </c>
      <c r="D11" s="8">
        <v>676956396.06869233</v>
      </c>
      <c r="E11" s="8">
        <v>758038885.74743271</v>
      </c>
      <c r="F11" s="8">
        <v>839191158.91158581</v>
      </c>
      <c r="G11" s="8">
        <v>856207821.30479813</v>
      </c>
      <c r="H11" s="8">
        <v>1007882183.8113071</v>
      </c>
      <c r="I11" s="8">
        <v>1216006361.0237837</v>
      </c>
      <c r="J11" s="8">
        <v>870118967.35668194</v>
      </c>
      <c r="K11" s="8">
        <v>907513592.07630157</v>
      </c>
      <c r="L11" s="8">
        <v>801184005.05805016</v>
      </c>
      <c r="M11" s="8">
        <v>524804438.38799</v>
      </c>
    </row>
    <row r="12" spans="1:13" x14ac:dyDescent="0.25">
      <c r="A12" s="3" t="s">
        <v>69</v>
      </c>
      <c r="B12" s="3" t="s">
        <v>70</v>
      </c>
      <c r="C12" s="3" t="s">
        <v>52</v>
      </c>
      <c r="D12" s="5">
        <v>28473054.625073075</v>
      </c>
      <c r="E12" s="5">
        <v>28801660.884916782</v>
      </c>
      <c r="F12" s="42">
        <v>25250612.634050846</v>
      </c>
      <c r="G12" s="42">
        <v>20402469.844424725</v>
      </c>
      <c r="H12" s="42">
        <v>21766304.115876555</v>
      </c>
      <c r="I12" s="42">
        <v>21009543.339639902</v>
      </c>
      <c r="J12" s="5">
        <v>23502767.634496093</v>
      </c>
      <c r="K12" s="5">
        <v>21359712.201017145</v>
      </c>
      <c r="L12" s="5">
        <v>16655557.809829712</v>
      </c>
      <c r="M12" s="5">
        <v>12917211.293256283</v>
      </c>
    </row>
    <row r="13" spans="1:13" x14ac:dyDescent="0.25">
      <c r="A13" s="6" t="s">
        <v>71</v>
      </c>
      <c r="B13" s="6" t="s">
        <v>72</v>
      </c>
      <c r="C13" s="6" t="s">
        <v>73</v>
      </c>
      <c r="D13" s="8">
        <v>1205361139.3918991</v>
      </c>
      <c r="E13" s="8">
        <v>1491266021.5694904</v>
      </c>
      <c r="F13" s="8">
        <v>1538713500.6159544</v>
      </c>
      <c r="G13" s="8">
        <v>1655101628.2749176</v>
      </c>
      <c r="H13" s="8">
        <v>1666228011.2046003</v>
      </c>
      <c r="I13" s="8">
        <v>1676332497.2909691</v>
      </c>
      <c r="J13" s="8">
        <v>1853264165.2065516</v>
      </c>
      <c r="K13" s="8">
        <v>1932150690.4363632</v>
      </c>
      <c r="L13" s="8">
        <v>1615049427.5243282</v>
      </c>
      <c r="M13" s="8">
        <v>1366851420.3075171</v>
      </c>
    </row>
    <row r="14" spans="1:13" x14ac:dyDescent="0.25">
      <c r="A14" s="3" t="s">
        <v>74</v>
      </c>
      <c r="B14" s="3" t="s">
        <v>75</v>
      </c>
      <c r="C14" s="3" t="s">
        <v>52</v>
      </c>
      <c r="D14" s="42">
        <v>14211820.994803311</v>
      </c>
      <c r="E14" s="42">
        <v>15072510.409355164</v>
      </c>
      <c r="F14" s="42">
        <v>14036907.794523239</v>
      </c>
      <c r="G14" s="42">
        <v>12371452.060234547</v>
      </c>
      <c r="H14" s="5">
        <v>12657299.409732224</v>
      </c>
      <c r="I14" s="5">
        <v>13203206.984478235</v>
      </c>
      <c r="J14" s="5">
        <v>14366364.466252923</v>
      </c>
      <c r="K14" s="5">
        <v>15978644.520998001</v>
      </c>
      <c r="L14" s="5">
        <v>12365813.6906147</v>
      </c>
      <c r="M14" s="5">
        <v>10081133.575344086</v>
      </c>
    </row>
    <row r="15" spans="1:13" x14ac:dyDescent="0.25">
      <c r="A15" s="6" t="s">
        <v>76</v>
      </c>
      <c r="B15" s="6" t="s">
        <v>77</v>
      </c>
      <c r="C15" s="6" t="s">
        <v>78</v>
      </c>
      <c r="D15" s="8">
        <v>1842530000</v>
      </c>
      <c r="E15" s="8">
        <v>1880617000</v>
      </c>
      <c r="F15" s="8">
        <v>1864660000</v>
      </c>
      <c r="G15" s="8">
        <v>1873878000</v>
      </c>
      <c r="H15" s="8">
        <v>1913902000</v>
      </c>
      <c r="I15" s="8">
        <v>1856646000</v>
      </c>
      <c r="J15" s="8">
        <v>1938470000</v>
      </c>
      <c r="K15" s="8">
        <v>2187631000</v>
      </c>
      <c r="L15" s="8">
        <v>1884318000</v>
      </c>
      <c r="M15" s="8">
        <v>1494037000</v>
      </c>
    </row>
    <row r="16" spans="1:13" x14ac:dyDescent="0.25">
      <c r="A16" s="3" t="s">
        <v>79</v>
      </c>
      <c r="B16" s="3" t="s">
        <v>80</v>
      </c>
      <c r="C16" s="3" t="s">
        <v>52</v>
      </c>
      <c r="D16" s="5">
        <v>17318800.834104419</v>
      </c>
      <c r="E16" s="5">
        <v>18929847.841709856</v>
      </c>
      <c r="F16" s="5">
        <v>17015905.043408275</v>
      </c>
      <c r="G16" s="5">
        <v>14876251.04624629</v>
      </c>
      <c r="H16" s="5">
        <v>15851152.619087696</v>
      </c>
      <c r="I16" s="5">
        <v>15757569.742047787</v>
      </c>
      <c r="J16" s="5">
        <v>15904044.193273783</v>
      </c>
      <c r="K16" s="5">
        <v>12538028.556865454</v>
      </c>
      <c r="L16" s="5">
        <v>8483800.2103328705</v>
      </c>
      <c r="M16" s="5">
        <v>6792107.633793354</v>
      </c>
    </row>
    <row r="17" spans="1:13" x14ac:dyDescent="0.25">
      <c r="A17" s="6" t="s">
        <v>81</v>
      </c>
      <c r="B17" s="6" t="s">
        <v>82</v>
      </c>
      <c r="C17" s="6" t="s">
        <v>83</v>
      </c>
      <c r="D17" s="8">
        <v>92704744.12099123</v>
      </c>
      <c r="E17" s="8">
        <v>113097502.98094749</v>
      </c>
      <c r="F17" s="8">
        <v>118411396.07429504</v>
      </c>
      <c r="G17" s="8">
        <v>120949804.04162407</v>
      </c>
      <c r="H17" s="8">
        <v>131676514.49013948</v>
      </c>
      <c r="I17" s="8">
        <v>137648953.02867889</v>
      </c>
      <c r="J17" s="8">
        <v>131408666.87458754</v>
      </c>
      <c r="K17" s="8">
        <v>129789780.04217148</v>
      </c>
      <c r="L17" s="8">
        <v>104383908.81021024</v>
      </c>
      <c r="M17" s="8">
        <v>90659804.227256775</v>
      </c>
    </row>
    <row r="18" spans="1:13" x14ac:dyDescent="0.25">
      <c r="A18" s="3" t="s">
        <v>84</v>
      </c>
      <c r="B18" s="3" t="s">
        <v>85</v>
      </c>
      <c r="C18" s="3" t="s">
        <v>52</v>
      </c>
      <c r="D18" s="5">
        <v>6614877.7785986662</v>
      </c>
      <c r="E18" s="5">
        <v>7011055.9858381748</v>
      </c>
      <c r="F18" s="5">
        <v>6720479.9692511559</v>
      </c>
      <c r="G18" s="5">
        <v>6577895.5182015896</v>
      </c>
      <c r="H18" s="5">
        <v>6254546.2647289038</v>
      </c>
      <c r="I18" s="5">
        <v>7120127.8700530529</v>
      </c>
      <c r="J18" s="5">
        <v>6708420.2832877636</v>
      </c>
      <c r="K18" s="15">
        <f>+BNP!K5</f>
        <v>5836145.2911721505</v>
      </c>
      <c r="L18" s="15">
        <f>+BNP!L5</f>
        <v>3592067.0733055943</v>
      </c>
      <c r="M18" s="15">
        <f>+BNP!M5</f>
        <v>1953179.1555644264</v>
      </c>
    </row>
    <row r="19" spans="1:13" x14ac:dyDescent="0.25">
      <c r="A19" s="6" t="s">
        <v>86</v>
      </c>
      <c r="B19" s="6" t="s">
        <v>87</v>
      </c>
      <c r="C19" s="6" t="s">
        <v>88</v>
      </c>
      <c r="D19" s="8">
        <v>334109495.9666729</v>
      </c>
      <c r="E19" s="8">
        <v>353366429.68034744</v>
      </c>
      <c r="F19" s="8">
        <v>359400964.70713615</v>
      </c>
      <c r="G19" s="8">
        <v>447896251.93834305</v>
      </c>
      <c r="H19" s="8">
        <v>464947905.08043772</v>
      </c>
      <c r="I19" s="8">
        <v>626711402.85849571</v>
      </c>
      <c r="J19" s="8">
        <v>816612601.73738003</v>
      </c>
      <c r="K19" s="8">
        <v>1129417015.9935951</v>
      </c>
      <c r="L19" s="8">
        <v>888569757.25150108</v>
      </c>
      <c r="M19" s="8">
        <v>756558529.49905396</v>
      </c>
    </row>
    <row r="20" spans="1:13" x14ac:dyDescent="0.25">
      <c r="A20" s="3" t="s">
        <v>89</v>
      </c>
      <c r="B20" s="3" t="s">
        <v>90</v>
      </c>
      <c r="C20" s="3" t="s">
        <v>91</v>
      </c>
      <c r="D20" s="5">
        <v>13566832.181811333</v>
      </c>
      <c r="E20" s="5">
        <v>15379120.010995865</v>
      </c>
      <c r="F20" s="5">
        <v>14294497.490525246</v>
      </c>
      <c r="G20" s="5">
        <v>13975547.172307968</v>
      </c>
      <c r="H20" s="15">
        <f>+VUB!E3</f>
        <v>14020331.863637926</v>
      </c>
      <c r="I20" s="15">
        <f>+VUB!F3</f>
        <v>13757883.951221108</v>
      </c>
      <c r="J20" s="15">
        <f>+VUB!G3</f>
        <v>15105212.890041472</v>
      </c>
      <c r="K20" s="15">
        <f>+VUB!I3</f>
        <v>11996512.061953533</v>
      </c>
      <c r="L20" s="15">
        <f>+VUB!J3</f>
        <v>9076849.7064746637</v>
      </c>
      <c r="M20" s="15">
        <f>+VUB!K3</f>
        <v>7040347.0857068961</v>
      </c>
    </row>
    <row r="21" spans="1:13" x14ac:dyDescent="0.25">
      <c r="A21" s="6" t="s">
        <v>92</v>
      </c>
      <c r="B21" s="6" t="s">
        <v>93</v>
      </c>
      <c r="C21" s="6" t="s">
        <v>55</v>
      </c>
      <c r="D21" s="8">
        <v>784784485.61894894</v>
      </c>
      <c r="E21" s="8">
        <v>863719480.76891899</v>
      </c>
      <c r="F21" s="8">
        <v>888747827.0471096</v>
      </c>
      <c r="G21" s="8">
        <v>827042339.54191208</v>
      </c>
      <c r="H21" s="8">
        <v>880220501.1023283</v>
      </c>
      <c r="I21" s="8">
        <v>900144032.95278549</v>
      </c>
      <c r="J21" s="8">
        <v>885300930.6448698</v>
      </c>
      <c r="K21" s="8">
        <v>843371094.20299542</v>
      </c>
      <c r="L21" s="8">
        <v>759625990.07034302</v>
      </c>
      <c r="M21" s="8">
        <v>630409208.67717266</v>
      </c>
    </row>
    <row r="22" spans="1:13" x14ac:dyDescent="0.25">
      <c r="A22" s="3" t="s">
        <v>94</v>
      </c>
      <c r="B22" s="3" t="s">
        <v>95</v>
      </c>
      <c r="C22" s="3" t="s">
        <v>91</v>
      </c>
      <c r="D22" s="5">
        <v>1780745.3641414642</v>
      </c>
      <c r="E22" s="5">
        <v>1959453.8543701172</v>
      </c>
      <c r="F22" s="5">
        <v>1676606.3579916954</v>
      </c>
      <c r="G22" s="5">
        <v>1580152.7316570282</v>
      </c>
      <c r="H22" s="5">
        <v>1675708.236014843</v>
      </c>
      <c r="I22" s="5">
        <v>1996369.655251503</v>
      </c>
      <c r="J22" s="5">
        <v>2255792.8585410118</v>
      </c>
      <c r="K22" s="5">
        <v>2386721.5597629547</v>
      </c>
      <c r="L22" s="5">
        <v>1945871.245265007</v>
      </c>
      <c r="M22" s="5">
        <v>1541401.6494989395</v>
      </c>
    </row>
    <row r="23" spans="1:13" x14ac:dyDescent="0.25">
      <c r="A23" s="6" t="s">
        <v>97</v>
      </c>
      <c r="B23" s="6" t="s">
        <v>98</v>
      </c>
      <c r="C23" s="6" t="s">
        <v>99</v>
      </c>
      <c r="D23" s="8">
        <v>42338023.302944377</v>
      </c>
      <c r="E23" s="8">
        <v>48133938.730462454</v>
      </c>
      <c r="F23" s="8">
        <v>45776787.260423407</v>
      </c>
      <c r="G23" s="8">
        <v>42382113.539304584</v>
      </c>
      <c r="H23" s="8">
        <v>46877286.189255305</v>
      </c>
      <c r="I23" s="8">
        <v>51869687.818218037</v>
      </c>
      <c r="J23" s="8">
        <v>49852183.093011394</v>
      </c>
      <c r="K23" s="8">
        <v>49023080.857879482</v>
      </c>
      <c r="L23" s="8">
        <v>37039066.341317259</v>
      </c>
      <c r="M23" s="8">
        <v>24421303.860381246</v>
      </c>
    </row>
    <row r="24" spans="1:13" x14ac:dyDescent="0.25">
      <c r="A24" s="3" t="s">
        <v>100</v>
      </c>
      <c r="B24" s="3" t="s">
        <v>101</v>
      </c>
      <c r="C24" s="3" t="s">
        <v>102</v>
      </c>
      <c r="D24" s="42">
        <v>9929523.6014027596</v>
      </c>
      <c r="E24" s="42">
        <v>8059429.3592497408</v>
      </c>
      <c r="F24" s="42">
        <v>6918263.5393266678</v>
      </c>
      <c r="G24" s="42">
        <v>5473750.8107361207</v>
      </c>
      <c r="H24" s="5">
        <v>5454032.7703480134</v>
      </c>
      <c r="I24" s="5">
        <v>4302712.3224858046</v>
      </c>
      <c r="J24" s="5">
        <v>3139472.3605194092</v>
      </c>
      <c r="K24" s="5">
        <v>3175311.002877295</v>
      </c>
      <c r="L24" s="5">
        <v>1768497.5813233852</v>
      </c>
      <c r="M24" s="15">
        <f>+'TEB-ALBRK-FINBNK'!M13</f>
        <v>1464330.7114955189</v>
      </c>
    </row>
    <row r="25" spans="1:13" x14ac:dyDescent="0.25">
      <c r="A25" s="6" t="s">
        <v>103</v>
      </c>
      <c r="B25" s="6" t="s">
        <v>104</v>
      </c>
      <c r="C25" s="6" t="s">
        <v>105</v>
      </c>
      <c r="D25" s="8">
        <v>23463600</v>
      </c>
      <c r="E25" s="8">
        <v>20967600</v>
      </c>
      <c r="F25" s="8">
        <v>19055100</v>
      </c>
      <c r="G25" s="8">
        <v>17154000</v>
      </c>
      <c r="H25" s="8">
        <v>15878300</v>
      </c>
      <c r="I25" s="8">
        <v>13166300</v>
      </c>
      <c r="J25" s="8">
        <v>10920300</v>
      </c>
      <c r="K25" s="8">
        <v>10104000</v>
      </c>
      <c r="L25" s="8">
        <v>7625800</v>
      </c>
      <c r="M25" s="8">
        <v>6307100</v>
      </c>
    </row>
    <row r="26" spans="1:13" x14ac:dyDescent="0.25">
      <c r="A26" s="3" t="s">
        <v>106</v>
      </c>
      <c r="B26" s="3" t="s">
        <v>107</v>
      </c>
      <c r="C26" s="3" t="s">
        <v>102</v>
      </c>
      <c r="D26" s="5">
        <v>40673423.154783368</v>
      </c>
      <c r="E26" s="5">
        <v>37294163.461838245</v>
      </c>
      <c r="F26" s="5">
        <v>31704686.619214058</v>
      </c>
      <c r="G26" s="5">
        <v>23419121.315551639</v>
      </c>
      <c r="H26" s="5">
        <v>21964032.19870019</v>
      </c>
      <c r="I26" s="5">
        <v>17400827.820521891</v>
      </c>
      <c r="J26" s="5">
        <v>15878639.462623596</v>
      </c>
      <c r="K26" s="5">
        <v>16046295.13617754</v>
      </c>
      <c r="L26" s="5">
        <v>10436499.321094751</v>
      </c>
      <c r="M26" s="5">
        <v>8911221.2505050898</v>
      </c>
    </row>
    <row r="27" spans="1:13" x14ac:dyDescent="0.25">
      <c r="A27" s="6" t="s">
        <v>108</v>
      </c>
      <c r="B27" s="6" t="s">
        <v>109</v>
      </c>
      <c r="C27" s="6" t="s">
        <v>88</v>
      </c>
      <c r="D27" s="8">
        <v>300012131.43348694</v>
      </c>
      <c r="E27" s="8">
        <v>307455521.16966248</v>
      </c>
      <c r="F27" s="8">
        <v>471315461.66539192</v>
      </c>
      <c r="G27" s="8">
        <v>534039352.62918472</v>
      </c>
      <c r="H27" s="8">
        <v>757262185.74106693</v>
      </c>
      <c r="I27" s="8">
        <v>832128015.55991173</v>
      </c>
      <c r="J27" s="8">
        <v>905999559.29875386</v>
      </c>
      <c r="K27" s="8">
        <v>889980838.25111389</v>
      </c>
      <c r="L27" s="8">
        <v>746401967.61775017</v>
      </c>
      <c r="M27" s="8">
        <v>600187543.70176792</v>
      </c>
    </row>
    <row r="28" spans="1:13" x14ac:dyDescent="0.25">
      <c r="A28" s="3" t="s">
        <v>110</v>
      </c>
      <c r="B28" s="3" t="s">
        <v>111</v>
      </c>
      <c r="C28" s="3" t="s">
        <v>102</v>
      </c>
      <c r="D28" s="5">
        <v>33104319.659493864</v>
      </c>
      <c r="E28" s="5">
        <v>31675741.030385911</v>
      </c>
      <c r="F28" s="5">
        <v>31110370.449461937</v>
      </c>
      <c r="G28" s="5">
        <v>24713952.062898338</v>
      </c>
      <c r="H28" s="5">
        <v>25468061.143748049</v>
      </c>
      <c r="I28" s="5">
        <v>20304408.118402779</v>
      </c>
      <c r="J28" s="5">
        <v>19725749.585983276</v>
      </c>
      <c r="K28" s="5">
        <v>20757052.279314458</v>
      </c>
      <c r="L28" s="5">
        <v>14077638.561401367</v>
      </c>
      <c r="M28" s="15">
        <f>+'TEB-ALBRK-FINBNK'!M20</f>
        <v>9404239</v>
      </c>
    </row>
    <row r="29" spans="1:13" x14ac:dyDescent="0.25">
      <c r="A29" s="6" t="s">
        <v>112</v>
      </c>
      <c r="B29" s="6" t="s">
        <v>113</v>
      </c>
      <c r="C29" s="6" t="s">
        <v>114</v>
      </c>
      <c r="D29" s="8">
        <v>140177244.83585358</v>
      </c>
      <c r="E29" s="8">
        <v>152985793.96486282</v>
      </c>
      <c r="F29" s="8">
        <v>138274174.15976527</v>
      </c>
      <c r="G29" s="8">
        <v>138271450.44803619</v>
      </c>
      <c r="H29" s="8">
        <v>161336991.20829105</v>
      </c>
      <c r="I29" s="8">
        <v>163354553.29883099</v>
      </c>
      <c r="J29" s="8">
        <v>141727920.66371441</v>
      </c>
      <c r="K29" s="8">
        <v>133056966.76254272</v>
      </c>
      <c r="L29" s="8">
        <v>100842488.99395466</v>
      </c>
      <c r="M29" s="8">
        <v>71285520.368599892</v>
      </c>
    </row>
    <row r="30" spans="1:13" x14ac:dyDescent="0.25">
      <c r="A30" s="3" t="s">
        <v>115</v>
      </c>
      <c r="B30" s="3" t="s">
        <v>116</v>
      </c>
      <c r="C30" s="3" t="s">
        <v>102</v>
      </c>
      <c r="D30" s="15">
        <f>+'TEB-ALBRK-FINBNK'!D4</f>
        <v>27139978.355099339</v>
      </c>
      <c r="E30" s="15">
        <f>+'TEB-ALBRK-FINBNK'!E4</f>
        <v>25001698.338828348</v>
      </c>
      <c r="F30" s="15">
        <f>+'TEB-ALBRK-FINBNK'!F4</f>
        <v>24430290.306027044</v>
      </c>
      <c r="G30" s="15">
        <f>+'TEB-ALBRK-FINBNK'!G4</f>
        <v>19931839.587171461</v>
      </c>
      <c r="H30" s="15">
        <f>+'TEB-ALBRK-FINBNK'!H4</f>
        <v>12347436.80079193</v>
      </c>
      <c r="I30" s="15">
        <f>+'TEB-ALBRK-FINBNK'!I4</f>
        <v>10103668.612315707</v>
      </c>
      <c r="J30" s="15">
        <f>+'TEB-ALBRK-FINBNK'!J4</f>
        <v>9660136.5798378047</v>
      </c>
      <c r="K30" s="15">
        <f>+'TEB-ALBRK-FINBNK'!K4</f>
        <v>10154819.492971612</v>
      </c>
      <c r="L30" s="15">
        <f>+'TEB-ALBRK-FINBNK'!L4</f>
        <v>5876192.5521433037</v>
      </c>
      <c r="M30" s="15">
        <f>+'TEB-ALBRK-FINBNK'!M4</f>
        <v>4042681.7329244022</v>
      </c>
    </row>
    <row r="31" spans="1:13" x14ac:dyDescent="0.25">
      <c r="A31" s="6" t="s">
        <v>117</v>
      </c>
      <c r="B31" s="6" t="s">
        <v>87</v>
      </c>
      <c r="C31" s="6" t="s">
        <v>88</v>
      </c>
      <c r="D31" s="8">
        <v>334109495.9666729</v>
      </c>
      <c r="E31" s="8">
        <v>353366429.68034744</v>
      </c>
      <c r="F31" s="8">
        <v>359400964.70713615</v>
      </c>
      <c r="G31" s="8">
        <v>447896251.93834305</v>
      </c>
      <c r="H31" s="8">
        <v>464947905.08043772</v>
      </c>
      <c r="I31" s="8">
        <v>626711402.85849571</v>
      </c>
      <c r="J31" s="8">
        <v>816612601.73738003</v>
      </c>
      <c r="K31" s="8">
        <v>1129417015.9935951</v>
      </c>
      <c r="L31" s="8">
        <v>888569757.25150108</v>
      </c>
      <c r="M31" s="8">
        <v>756558529.49905396</v>
      </c>
    </row>
    <row r="33" spans="1:14" x14ac:dyDescent="0.25">
      <c r="A33" s="3" t="s">
        <v>37</v>
      </c>
      <c r="B33" s="3" t="s">
        <v>38</v>
      </c>
      <c r="C33" s="3" t="s">
        <v>39</v>
      </c>
      <c r="D33" s="43">
        <f>D2/D3</f>
        <v>0.16587651924538732</v>
      </c>
      <c r="E33" s="43">
        <f t="shared" ref="E33:M33" si="0">E2/E3</f>
        <v>0.17643700570972617</v>
      </c>
      <c r="F33" s="43">
        <f t="shared" si="0"/>
        <v>0.17120819837537746</v>
      </c>
      <c r="G33" s="43">
        <f t="shared" si="0"/>
        <v>0.1647485928646823</v>
      </c>
      <c r="H33" s="43">
        <f t="shared" si="0"/>
        <v>0.17086719973001072</v>
      </c>
      <c r="I33" s="43">
        <f t="shared" si="0"/>
        <v>0.1602145740291587</v>
      </c>
      <c r="J33" s="43">
        <f t="shared" si="0"/>
        <v>0.15897940809856034</v>
      </c>
      <c r="K33" s="43">
        <f t="shared" si="0"/>
        <v>0.1525623002132066</v>
      </c>
      <c r="L33" s="43">
        <f t="shared" si="0"/>
        <v>0.14580395484823544</v>
      </c>
      <c r="M33" s="43">
        <f t="shared" si="0"/>
        <v>0.14770587409426572</v>
      </c>
      <c r="N33" s="43">
        <f>AVERAGE(C33:M33)</f>
        <v>0.16144036272086107</v>
      </c>
    </row>
    <row r="34" spans="1:14" x14ac:dyDescent="0.25">
      <c r="A34" s="6" t="s">
        <v>42</v>
      </c>
      <c r="B34" s="6" t="s">
        <v>43</v>
      </c>
      <c r="C34" s="6" t="s">
        <v>44</v>
      </c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4" x14ac:dyDescent="0.25">
      <c r="A35" s="3" t="s">
        <v>45</v>
      </c>
      <c r="B35" s="3" t="s">
        <v>46</v>
      </c>
      <c r="C35" s="3" t="s">
        <v>39</v>
      </c>
      <c r="D35" s="43">
        <f>D4/D5</f>
        <v>2.6286618271660914E-2</v>
      </c>
      <c r="E35" s="43">
        <f t="shared" ref="E35:M35" si="1">E4/E5</f>
        <v>2.5935328426534478E-2</v>
      </c>
      <c r="F35" s="43">
        <f t="shared" si="1"/>
        <v>2.5018912586036838E-2</v>
      </c>
      <c r="G35" s="43">
        <f t="shared" si="1"/>
        <v>2.4765614007331009E-2</v>
      </c>
      <c r="H35" s="43">
        <f t="shared" si="1"/>
        <v>2.4609308456993675E-2</v>
      </c>
      <c r="I35" s="43">
        <f t="shared" si="1"/>
        <v>2.5659977870418144E-2</v>
      </c>
      <c r="J35" s="43">
        <f t="shared" si="1"/>
        <v>2.2978145515687599E-2</v>
      </c>
      <c r="K35" s="43">
        <f t="shared" si="1"/>
        <v>2.3203425816633098E-2</v>
      </c>
      <c r="L35" s="43">
        <f t="shared" si="1"/>
        <v>2.2734891257172693E-2</v>
      </c>
      <c r="M35" s="43">
        <f t="shared" si="1"/>
        <v>2.0924054321007794E-2</v>
      </c>
      <c r="N35" s="43">
        <f>AVERAGE(C35:M35)</f>
        <v>2.4211627652947626E-2</v>
      </c>
    </row>
    <row r="36" spans="1:14" x14ac:dyDescent="0.25">
      <c r="A36" s="6" t="s">
        <v>47</v>
      </c>
      <c r="B36" s="6" t="s">
        <v>48</v>
      </c>
      <c r="C36" s="6" t="s">
        <v>49</v>
      </c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4" x14ac:dyDescent="0.25">
      <c r="A37" s="3" t="s">
        <v>50</v>
      </c>
      <c r="B37" s="3" t="s">
        <v>51</v>
      </c>
      <c r="C37" s="3" t="s">
        <v>52</v>
      </c>
      <c r="D37" s="43">
        <f>D6/D7</f>
        <v>4.6632964619710705E-2</v>
      </c>
      <c r="E37" s="43">
        <f t="shared" ref="E37:M37" si="2">E6/E7</f>
        <v>4.5117422091939738E-2</v>
      </c>
      <c r="F37" s="43">
        <f t="shared" si="2"/>
        <v>3.9772071587447069E-2</v>
      </c>
      <c r="G37" s="43">
        <f t="shared" si="2"/>
        <v>3.57734447421173E-2</v>
      </c>
      <c r="H37" s="43">
        <f t="shared" si="2"/>
        <v>3.6424482685955994E-2</v>
      </c>
      <c r="I37" s="43">
        <f t="shared" si="2"/>
        <v>3.4250138901727886E-2</v>
      </c>
      <c r="J37" s="43">
        <f t="shared" si="2"/>
        <v>3.0613273474381981E-2</v>
      </c>
      <c r="K37" s="43">
        <f t="shared" si="2"/>
        <v>3.3882302894153428E-2</v>
      </c>
      <c r="L37" s="43">
        <f t="shared" si="2"/>
        <v>2.1454006963497842E-2</v>
      </c>
      <c r="M37" s="43">
        <f t="shared" si="2"/>
        <v>2.0459746022408673E-2</v>
      </c>
      <c r="N37" s="43">
        <f>AVERAGE(C37:M37)</f>
        <v>3.4437985398334071E-2</v>
      </c>
    </row>
    <row r="38" spans="1:14" x14ac:dyDescent="0.25">
      <c r="A38" s="6" t="s">
        <v>53</v>
      </c>
      <c r="B38" s="6" t="s">
        <v>54</v>
      </c>
      <c r="C38" s="6" t="s">
        <v>55</v>
      </c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4" x14ac:dyDescent="0.25">
      <c r="A39" s="3" t="s">
        <v>56</v>
      </c>
      <c r="B39" s="3" t="s">
        <v>57</v>
      </c>
      <c r="C39" s="3" t="s">
        <v>52</v>
      </c>
      <c r="D39" s="43">
        <f>D8/D9</f>
        <v>2.4946045977320967E-2</v>
      </c>
      <c r="E39" s="43">
        <f t="shared" ref="E39:M39" si="3">E8/E9</f>
        <v>2.2883509004429505E-2</v>
      </c>
      <c r="F39" s="43">
        <f t="shared" si="3"/>
        <v>1.1559247204700801E-2</v>
      </c>
      <c r="G39" s="43">
        <f t="shared" si="3"/>
        <v>1.0819838980913673E-2</v>
      </c>
      <c r="H39" s="43">
        <f t="shared" si="3"/>
        <v>1.1023199271464373E-2</v>
      </c>
      <c r="I39" s="43">
        <f t="shared" si="3"/>
        <v>1.1855015389554623E-2</v>
      </c>
      <c r="J39" s="43">
        <f t="shared" si="3"/>
        <v>1.3274758219185579E-2</v>
      </c>
      <c r="K39" s="43">
        <f t="shared" si="3"/>
        <v>1.2626383045082229E-2</v>
      </c>
      <c r="L39" s="43">
        <f t="shared" si="3"/>
        <v>1.0321844570992686E-2</v>
      </c>
      <c r="M39" s="43">
        <f t="shared" si="3"/>
        <v>9.4157817172942724E-3</v>
      </c>
      <c r="N39" s="43">
        <f>AVERAGE(C39:M39)</f>
        <v>1.3872562338093872E-2</v>
      </c>
    </row>
    <row r="40" spans="1:14" x14ac:dyDescent="0.25">
      <c r="A40" s="3" t="s">
        <v>58</v>
      </c>
      <c r="B40" s="3" t="s">
        <v>59</v>
      </c>
      <c r="C40" s="3" t="s">
        <v>60</v>
      </c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4" x14ac:dyDescent="0.25">
      <c r="A41" s="3" t="s">
        <v>64</v>
      </c>
      <c r="B41" s="3" t="s">
        <v>65</v>
      </c>
      <c r="C41" s="3" t="s">
        <v>52</v>
      </c>
      <c r="D41" s="43">
        <f>D10/D11</f>
        <v>4.9694520096940031E-2</v>
      </c>
      <c r="E41" s="43">
        <f t="shared" ref="E41:M41" si="4">E10/E11</f>
        <v>4.5673705190978624E-2</v>
      </c>
      <c r="F41" s="43">
        <f t="shared" si="4"/>
        <v>3.9269064452237837E-2</v>
      </c>
      <c r="G41" s="43">
        <f t="shared" si="4"/>
        <v>3.3792018079811248E-2</v>
      </c>
      <c r="H41" s="43">
        <f t="shared" si="4"/>
        <v>3.0140083850576749E-2</v>
      </c>
      <c r="I41" s="43">
        <f t="shared" si="4"/>
        <v>2.3376890044055621E-2</v>
      </c>
      <c r="J41" s="43">
        <f t="shared" si="4"/>
        <v>3.2053318937582821E-2</v>
      </c>
      <c r="K41" s="43">
        <f t="shared" si="4"/>
        <v>2.5315417965862064E-2</v>
      </c>
      <c r="L41" s="43">
        <f t="shared" si="4"/>
        <v>1.8153257131857056E-2</v>
      </c>
      <c r="M41" s="43">
        <f t="shared" si="4"/>
        <v>1.9128393573395887E-2</v>
      </c>
      <c r="N41" s="43">
        <f>AVERAGE(C41:M41)</f>
        <v>3.16596669323298E-2</v>
      </c>
    </row>
    <row r="42" spans="1:14" x14ac:dyDescent="0.25">
      <c r="A42" s="6" t="s">
        <v>66</v>
      </c>
      <c r="B42" s="6" t="s">
        <v>67</v>
      </c>
      <c r="C42" s="6" t="s">
        <v>68</v>
      </c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x14ac:dyDescent="0.25">
      <c r="A43" s="3" t="s">
        <v>69</v>
      </c>
      <c r="B43" s="3" t="s">
        <v>70</v>
      </c>
      <c r="C43" s="3" t="s">
        <v>52</v>
      </c>
      <c r="D43" s="43">
        <f>D12/D13</f>
        <v>2.3622011440851364E-2</v>
      </c>
      <c r="E43" s="43">
        <f t="shared" ref="E43:M43" si="5">E12/E13</f>
        <v>1.9313563420833749E-2</v>
      </c>
      <c r="F43" s="43">
        <f t="shared" si="5"/>
        <v>1.6410210623318055E-2</v>
      </c>
      <c r="G43" s="43">
        <f t="shared" si="5"/>
        <v>1.2327019378072783E-2</v>
      </c>
      <c r="H43" s="43">
        <f t="shared" si="5"/>
        <v>1.3063220621372579E-2</v>
      </c>
      <c r="I43" s="43">
        <f t="shared" si="5"/>
        <v>1.2533040654877417E-2</v>
      </c>
      <c r="J43" s="43">
        <f t="shared" si="5"/>
        <v>1.2681822740513974E-2</v>
      </c>
      <c r="K43" s="43">
        <f t="shared" si="5"/>
        <v>1.105488940730249E-2</v>
      </c>
      <c r="L43" s="43">
        <f t="shared" si="5"/>
        <v>1.0312723267770591E-2</v>
      </c>
      <c r="M43" s="43">
        <f t="shared" si="5"/>
        <v>9.450340469595548E-3</v>
      </c>
      <c r="N43" s="43">
        <f>AVERAGE(C43:M43)</f>
        <v>1.4076884202450856E-2</v>
      </c>
    </row>
    <row r="44" spans="1:14" x14ac:dyDescent="0.25">
      <c r="A44" s="6" t="s">
        <v>71</v>
      </c>
      <c r="B44" s="6" t="s">
        <v>72</v>
      </c>
      <c r="C44" s="6" t="s">
        <v>73</v>
      </c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4" x14ac:dyDescent="0.25">
      <c r="A45" s="3" t="s">
        <v>74</v>
      </c>
      <c r="B45" s="3" t="s">
        <v>75</v>
      </c>
      <c r="C45" s="3" t="s">
        <v>52</v>
      </c>
      <c r="D45" s="43">
        <f>D14/D15</f>
        <v>7.7132100941658E-3</v>
      </c>
      <c r="E45" s="43">
        <f t="shared" ref="E45:M45" si="6">E14/E15</f>
        <v>8.0146624269349705E-3</v>
      </c>
      <c r="F45" s="43">
        <f t="shared" si="6"/>
        <v>7.5278644871039435E-3</v>
      </c>
      <c r="G45" s="43">
        <f t="shared" si="6"/>
        <v>6.6020584372272614E-3</v>
      </c>
      <c r="H45" s="43">
        <f t="shared" si="6"/>
        <v>6.6133477104534212E-3</v>
      </c>
      <c r="I45" s="43">
        <f t="shared" si="6"/>
        <v>7.1113216975547495E-3</v>
      </c>
      <c r="J45" s="43">
        <f t="shared" si="6"/>
        <v>7.4111874139155742E-3</v>
      </c>
      <c r="K45" s="43">
        <f t="shared" si="6"/>
        <v>7.304085799203797E-3</v>
      </c>
      <c r="L45" s="43">
        <f t="shared" si="6"/>
        <v>6.5624876961397705E-3</v>
      </c>
      <c r="M45" s="43">
        <f t="shared" si="6"/>
        <v>6.7475795949792985E-3</v>
      </c>
      <c r="N45" s="43">
        <f>AVERAGE(C45:M45)</f>
        <v>7.1607805357678574E-3</v>
      </c>
    </row>
    <row r="46" spans="1:14" x14ac:dyDescent="0.25">
      <c r="A46" s="6" t="s">
        <v>76</v>
      </c>
      <c r="B46" s="6" t="s">
        <v>77</v>
      </c>
      <c r="C46" s="6" t="s">
        <v>78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4" x14ac:dyDescent="0.25">
      <c r="A47" s="3" t="s">
        <v>79</v>
      </c>
      <c r="B47" s="3" t="s">
        <v>80</v>
      </c>
      <c r="C47" s="3" t="s">
        <v>52</v>
      </c>
      <c r="D47" s="43">
        <f>D16/D17</f>
        <v>0.18681676971678199</v>
      </c>
      <c r="E47" s="43">
        <f t="shared" ref="E47:M47" si="7">E16/E17</f>
        <v>0.16737635529317385</v>
      </c>
      <c r="F47" s="43">
        <f t="shared" si="7"/>
        <v>0.14370158285045434</v>
      </c>
      <c r="G47" s="43">
        <f t="shared" si="7"/>
        <v>0.12299524719466869</v>
      </c>
      <c r="H47" s="43">
        <f t="shared" si="7"/>
        <v>0.12037949728897707</v>
      </c>
      <c r="I47" s="43">
        <f t="shared" si="7"/>
        <v>0.11447649542793636</v>
      </c>
      <c r="J47" s="43">
        <f t="shared" si="7"/>
        <v>0.1210273612200337</v>
      </c>
      <c r="K47" s="43">
        <f t="shared" si="7"/>
        <v>9.6602587297640694E-2</v>
      </c>
      <c r="L47" s="43">
        <f t="shared" si="7"/>
        <v>8.1274981048640643E-2</v>
      </c>
      <c r="M47" s="43">
        <f t="shared" si="7"/>
        <v>7.4918622334188917E-2</v>
      </c>
      <c r="N47" s="43">
        <f>AVERAGE(C47:M47)</f>
        <v>0.12295694996724962</v>
      </c>
    </row>
    <row r="48" spans="1:14" x14ac:dyDescent="0.25">
      <c r="A48" s="6" t="s">
        <v>81</v>
      </c>
      <c r="B48" s="6" t="s">
        <v>82</v>
      </c>
      <c r="C48" s="6" t="s">
        <v>83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4" x14ac:dyDescent="0.25">
      <c r="A49" s="3" t="s">
        <v>84</v>
      </c>
      <c r="B49" s="3" t="s">
        <v>85</v>
      </c>
      <c r="C49" s="3" t="s">
        <v>52</v>
      </c>
      <c r="D49" s="43">
        <f>D18/D19</f>
        <v>1.9798532691984588E-2</v>
      </c>
      <c r="E49" s="43">
        <f t="shared" ref="E49:M49" si="8">E18/E19</f>
        <v>1.9840752819050532E-2</v>
      </c>
      <c r="F49" s="43">
        <f t="shared" si="8"/>
        <v>1.869911499744429E-2</v>
      </c>
      <c r="G49" s="43">
        <f t="shared" si="8"/>
        <v>1.4686203534266449E-2</v>
      </c>
      <c r="H49" s="43">
        <f t="shared" si="8"/>
        <v>1.3452144200212804E-2</v>
      </c>
      <c r="I49" s="43">
        <f t="shared" si="8"/>
        <v>1.1361095134981446E-2</v>
      </c>
      <c r="J49" s="43">
        <f t="shared" si="8"/>
        <v>8.214936028436615E-3</v>
      </c>
      <c r="K49" s="43">
        <f t="shared" si="8"/>
        <v>5.1673962836816748E-3</v>
      </c>
      <c r="L49" s="43">
        <f t="shared" si="8"/>
        <v>4.0425268179467132E-3</v>
      </c>
      <c r="M49" s="43">
        <f t="shared" si="8"/>
        <v>2.5816629902483557E-3</v>
      </c>
      <c r="N49" s="43">
        <f>AVERAGE(C49:M49)</f>
        <v>1.1784436549825347E-2</v>
      </c>
    </row>
    <row r="50" spans="1:14" x14ac:dyDescent="0.25">
      <c r="A50" s="6" t="s">
        <v>86</v>
      </c>
      <c r="B50" s="6" t="s">
        <v>87</v>
      </c>
      <c r="C50" s="6" t="s">
        <v>88</v>
      </c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4" x14ac:dyDescent="0.25">
      <c r="A51" s="3" t="s">
        <v>89</v>
      </c>
      <c r="B51" s="3" t="s">
        <v>90</v>
      </c>
      <c r="C51" s="3" t="s">
        <v>91</v>
      </c>
      <c r="D51" s="43">
        <f>D20/D21</f>
        <v>1.7287334842139949E-2</v>
      </c>
      <c r="E51" s="43">
        <f t="shared" ref="E51:M51" si="9">E20/E21</f>
        <v>1.7805688482682748E-2</v>
      </c>
      <c r="F51" s="43">
        <f t="shared" si="9"/>
        <v>1.608386209845275E-2</v>
      </c>
      <c r="G51" s="43">
        <f t="shared" si="9"/>
        <v>1.6898224557703831E-2</v>
      </c>
      <c r="H51" s="43">
        <f t="shared" si="9"/>
        <v>1.5928204178475524E-2</v>
      </c>
      <c r="I51" s="43">
        <f t="shared" si="9"/>
        <v>1.528409170929064E-2</v>
      </c>
      <c r="J51" s="43">
        <f t="shared" si="9"/>
        <v>1.7062235413034699E-2</v>
      </c>
      <c r="K51" s="43">
        <f t="shared" si="9"/>
        <v>1.4224476205567023E-2</v>
      </c>
      <c r="L51" s="43">
        <f t="shared" si="9"/>
        <v>1.1949103670918537E-2</v>
      </c>
      <c r="M51" s="43">
        <f t="shared" si="9"/>
        <v>1.1167900133438881E-2</v>
      </c>
      <c r="N51" s="43">
        <f>AVERAGE(C51:M51)</f>
        <v>1.536911212917046E-2</v>
      </c>
    </row>
    <row r="52" spans="1:14" x14ac:dyDescent="0.25">
      <c r="A52" s="6" t="s">
        <v>92</v>
      </c>
      <c r="B52" s="6" t="s">
        <v>93</v>
      </c>
      <c r="C52" s="6" t="s">
        <v>55</v>
      </c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4" x14ac:dyDescent="0.25">
      <c r="A53" s="3" t="s">
        <v>94</v>
      </c>
      <c r="B53" s="3" t="s">
        <v>95</v>
      </c>
      <c r="C53" s="3" t="s">
        <v>91</v>
      </c>
      <c r="D53" s="43">
        <f>D22/D23</f>
        <v>4.2060191412328481E-2</v>
      </c>
      <c r="E53" s="43">
        <f t="shared" ref="E53:M53" si="10">E22/E23</f>
        <v>4.0708363081246049E-2</v>
      </c>
      <c r="F53" s="43">
        <f t="shared" si="10"/>
        <v>3.6625688658610066E-2</v>
      </c>
      <c r="G53" s="43">
        <f t="shared" si="10"/>
        <v>3.7283481159843916E-2</v>
      </c>
      <c r="H53" s="43">
        <f t="shared" si="10"/>
        <v>3.5746698928977895E-2</v>
      </c>
      <c r="I53" s="43">
        <f t="shared" si="10"/>
        <v>3.8488175642158465E-2</v>
      </c>
      <c r="J53" s="43">
        <f t="shared" si="10"/>
        <v>4.5249630378920026E-2</v>
      </c>
      <c r="K53" s="43">
        <f t="shared" si="10"/>
        <v>4.8685670463718661E-2</v>
      </c>
      <c r="L53" s="43">
        <f t="shared" si="10"/>
        <v>5.2535645130297959E-2</v>
      </c>
      <c r="M53" s="43">
        <f t="shared" si="10"/>
        <v>6.3117090648037028E-2</v>
      </c>
      <c r="N53" s="43">
        <f>AVERAGE(C53:M53)</f>
        <v>4.4050063550413868E-2</v>
      </c>
    </row>
    <row r="54" spans="1:14" x14ac:dyDescent="0.25">
      <c r="A54" s="6" t="s">
        <v>97</v>
      </c>
      <c r="B54" s="6" t="s">
        <v>98</v>
      </c>
      <c r="C54" s="6" t="s">
        <v>99</v>
      </c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4" x14ac:dyDescent="0.25">
      <c r="A55" s="3" t="s">
        <v>100</v>
      </c>
      <c r="B55" s="3" t="s">
        <v>101</v>
      </c>
      <c r="C55" s="3" t="s">
        <v>102</v>
      </c>
      <c r="D55" s="43">
        <f>D24/D25</f>
        <v>0.42318841104531102</v>
      </c>
      <c r="E55" s="43">
        <f t="shared" ref="E55:M55" si="11">E24/E25</f>
        <v>0.38437538675145183</v>
      </c>
      <c r="F55" s="43">
        <f t="shared" si="11"/>
        <v>0.36306624154828199</v>
      </c>
      <c r="G55" s="43">
        <f t="shared" si="11"/>
        <v>0.31909471905888542</v>
      </c>
      <c r="H55" s="43">
        <f t="shared" si="11"/>
        <v>0.34348971680520041</v>
      </c>
      <c r="I55" s="43">
        <f t="shared" si="11"/>
        <v>0.32679737834363526</v>
      </c>
      <c r="J55" s="43">
        <f t="shared" si="11"/>
        <v>0.28748957084690063</v>
      </c>
      <c r="K55" s="43">
        <f t="shared" si="11"/>
        <v>0.3142627675056705</v>
      </c>
      <c r="L55" s="43">
        <f t="shared" si="11"/>
        <v>0.23190977750837752</v>
      </c>
      <c r="M55" s="43">
        <f t="shared" si="11"/>
        <v>0.23217179234442437</v>
      </c>
      <c r="N55" s="43">
        <f>AVERAGE(C55:M55)</f>
        <v>0.32258457617581388</v>
      </c>
    </row>
    <row r="56" spans="1:14" x14ac:dyDescent="0.25">
      <c r="A56" s="6" t="s">
        <v>103</v>
      </c>
      <c r="B56" s="6" t="s">
        <v>104</v>
      </c>
      <c r="C56" s="6" t="s">
        <v>105</v>
      </c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4" x14ac:dyDescent="0.25">
      <c r="A57" s="3" t="s">
        <v>106</v>
      </c>
      <c r="B57" s="3" t="s">
        <v>107</v>
      </c>
      <c r="C57" s="3" t="s">
        <v>102</v>
      </c>
      <c r="D57" s="43">
        <f>D26/D27</f>
        <v>0.13557259488288631</v>
      </c>
      <c r="E57" s="43">
        <f t="shared" ref="E57:M57" si="12">E26/E27</f>
        <v>0.12129937793915332</v>
      </c>
      <c r="F57" s="43">
        <f t="shared" si="12"/>
        <v>6.7268505274971524E-2</v>
      </c>
      <c r="G57" s="43">
        <f t="shared" si="12"/>
        <v>4.3852800735104114E-2</v>
      </c>
      <c r="H57" s="43">
        <f t="shared" si="12"/>
        <v>2.9004527906283731E-2</v>
      </c>
      <c r="I57" s="43">
        <f t="shared" si="12"/>
        <v>2.0911239010278297E-2</v>
      </c>
      <c r="J57" s="43">
        <f t="shared" si="12"/>
        <v>1.7526100647238401E-2</v>
      </c>
      <c r="K57" s="43">
        <f t="shared" si="12"/>
        <v>1.8029933282282615E-2</v>
      </c>
      <c r="L57" s="43">
        <f t="shared" si="12"/>
        <v>1.3982411319740151E-2</v>
      </c>
      <c r="M57" s="43">
        <f t="shared" si="12"/>
        <v>1.4847394525290348E-2</v>
      </c>
      <c r="N57" s="43">
        <f>AVERAGE(C57:M57)</f>
        <v>4.8229488552322883E-2</v>
      </c>
    </row>
    <row r="58" spans="1:14" x14ac:dyDescent="0.25">
      <c r="A58" s="6" t="s">
        <v>108</v>
      </c>
      <c r="B58" s="6" t="s">
        <v>109</v>
      </c>
      <c r="C58" s="6" t="s">
        <v>88</v>
      </c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4" x14ac:dyDescent="0.25">
      <c r="A59" s="3" t="s">
        <v>110</v>
      </c>
      <c r="B59" s="3" t="s">
        <v>111</v>
      </c>
      <c r="C59" s="3" t="s">
        <v>102</v>
      </c>
      <c r="D59" s="43">
        <f>D28/D29</f>
        <v>0.23616043886622792</v>
      </c>
      <c r="E59" s="43">
        <f t="shared" ref="E59:M59" si="13">E28/E29</f>
        <v>0.20705021171874999</v>
      </c>
      <c r="F59" s="43">
        <f t="shared" si="13"/>
        <v>0.22499046288655664</v>
      </c>
      <c r="G59" s="43">
        <f t="shared" si="13"/>
        <v>0.17873503158329918</v>
      </c>
      <c r="H59" s="43">
        <f t="shared" si="13"/>
        <v>0.15785630408136217</v>
      </c>
      <c r="I59" s="43">
        <f t="shared" si="13"/>
        <v>0.1242965543865748</v>
      </c>
      <c r="J59" s="43">
        <f t="shared" si="13"/>
        <v>0.13918040632789386</v>
      </c>
      <c r="K59" s="43">
        <f t="shared" si="13"/>
        <v>0.15600124356027212</v>
      </c>
      <c r="L59" s="43">
        <f t="shared" si="13"/>
        <v>0.13960026871456235</v>
      </c>
      <c r="M59" s="43">
        <f t="shared" si="13"/>
        <v>0.13192355125378891</v>
      </c>
      <c r="N59" s="43">
        <f>AVERAGE(C59:M59)</f>
        <v>0.16957944733792879</v>
      </c>
    </row>
    <row r="60" spans="1:14" x14ac:dyDescent="0.25">
      <c r="A60" s="6" t="s">
        <v>112</v>
      </c>
      <c r="B60" s="6" t="s">
        <v>113</v>
      </c>
      <c r="C60" s="6" t="s">
        <v>114</v>
      </c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4" x14ac:dyDescent="0.25">
      <c r="A61" s="3" t="s">
        <v>115</v>
      </c>
      <c r="B61" s="3" t="s">
        <v>116</v>
      </c>
      <c r="C61" s="3" t="s">
        <v>102</v>
      </c>
      <c r="D61" s="43">
        <f>D30/D31</f>
        <v>8.1230790153317065E-2</v>
      </c>
      <c r="E61" s="43">
        <f t="shared" ref="E61:M61" si="14">E30/E31</f>
        <v>7.0752896254023603E-2</v>
      </c>
      <c r="F61" s="43">
        <f t="shared" si="14"/>
        <v>6.7975027072992064E-2</v>
      </c>
      <c r="G61" s="43">
        <f t="shared" si="14"/>
        <v>4.4501018932204102E-2</v>
      </c>
      <c r="H61" s="43">
        <f t="shared" si="14"/>
        <v>2.6556602720160184E-2</v>
      </c>
      <c r="I61" s="43">
        <f t="shared" si="14"/>
        <v>1.6121724554925644E-2</v>
      </c>
      <c r="J61" s="43">
        <f t="shared" si="14"/>
        <v>1.1829521806650338E-2</v>
      </c>
      <c r="K61" s="43">
        <f t="shared" si="14"/>
        <v>8.9912046207644529E-3</v>
      </c>
      <c r="L61" s="43">
        <f t="shared" si="14"/>
        <v>6.6130908734947013E-3</v>
      </c>
      <c r="M61" s="43">
        <f t="shared" si="14"/>
        <v>5.3435148442529815E-3</v>
      </c>
      <c r="N61" s="43">
        <f>AVERAGE(C61:M61)</f>
        <v>3.3991539183278519E-2</v>
      </c>
    </row>
    <row r="62" spans="1:14" x14ac:dyDescent="0.25">
      <c r="A62" s="6" t="s">
        <v>117</v>
      </c>
      <c r="B62" s="6" t="s">
        <v>87</v>
      </c>
      <c r="C62" s="6" t="s">
        <v>88</v>
      </c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4" x14ac:dyDescent="0.25">
      <c r="N63" s="44">
        <f>AVERAGE(N33:N62)</f>
        <v>7.0360365548452569E-2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63"/>
  <sheetViews>
    <sheetView zoomScaleNormal="100" workbookViewId="0">
      <pane xSplit="1" ySplit="1" topLeftCell="G45" activePane="bottomRight" state="frozen"/>
      <selection pane="topRight" activeCell="B1" sqref="B1"/>
      <selection pane="bottomLeft" activeCell="A2" sqref="A2"/>
      <selection pane="bottomRight" activeCell="N33" sqref="N33"/>
    </sheetView>
  </sheetViews>
  <sheetFormatPr defaultRowHeight="15" x14ac:dyDescent="0.25"/>
  <cols>
    <col min="2" max="2" width="55.42578125" style="9" customWidth="1"/>
    <col min="3" max="3" width="11.28515625" bestFit="1" customWidth="1"/>
    <col min="4" max="13" width="18" customWidth="1"/>
    <col min="14" max="14" width="12" customWidth="1"/>
  </cols>
  <sheetData>
    <row r="1" spans="1:15" s="10" customFormat="1" ht="39" x14ac:dyDescent="0.25">
      <c r="A1" s="1" t="s">
        <v>0</v>
      </c>
      <c r="B1" s="1" t="s">
        <v>1</v>
      </c>
      <c r="C1" s="1" t="s">
        <v>2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</row>
    <row r="2" spans="1:15" x14ac:dyDescent="0.25">
      <c r="A2" s="3" t="s">
        <v>37</v>
      </c>
      <c r="B2" s="3" t="s">
        <v>38</v>
      </c>
      <c r="C2" s="3" t="s">
        <v>39</v>
      </c>
      <c r="D2" s="5">
        <v>659980.7246774435</v>
      </c>
      <c r="E2" s="5">
        <v>782999.8865686357</v>
      </c>
      <c r="F2" s="5">
        <v>860823.95691052079</v>
      </c>
      <c r="G2" s="5">
        <v>677281.83155879378</v>
      </c>
      <c r="H2" s="5">
        <v>642525.72548389435</v>
      </c>
      <c r="I2" s="5">
        <v>677047.05446958542</v>
      </c>
      <c r="J2" s="5">
        <v>815207.29527622461</v>
      </c>
      <c r="K2" s="5">
        <v>684588.98639678955</v>
      </c>
      <c r="L2" s="5">
        <v>505796.14755511284</v>
      </c>
      <c r="M2" s="5">
        <v>376037.09346055984</v>
      </c>
      <c r="N2" s="16">
        <f>AVERAGE(D2:M2)</f>
        <v>668228.87023575604</v>
      </c>
      <c r="O2">
        <f>N2/N3</f>
        <v>0.82006311921366459</v>
      </c>
    </row>
    <row r="3" spans="1:15" x14ac:dyDescent="0.25">
      <c r="A3" s="6" t="s">
        <v>42</v>
      </c>
      <c r="B3" s="6" t="s">
        <v>43</v>
      </c>
      <c r="C3" s="6" t="s">
        <v>44</v>
      </c>
      <c r="D3" s="8">
        <v>-1593541.2905454636</v>
      </c>
      <c r="E3" s="8">
        <v>275686.11028194427</v>
      </c>
      <c r="F3" s="8">
        <v>832563.63570690155</v>
      </c>
      <c r="G3" s="8">
        <v>-727907.90700912476</v>
      </c>
      <c r="H3" s="8">
        <v>1585248.5856056213</v>
      </c>
      <c r="I3" s="8">
        <v>1406880.2174329758</v>
      </c>
      <c r="J3" s="8">
        <v>1445410.8599424362</v>
      </c>
      <c r="K3" s="8">
        <v>2281613.3630275726</v>
      </c>
      <c r="L3" s="8">
        <v>1557223.7972259521</v>
      </c>
      <c r="M3" s="8">
        <v>1085327.9638290405</v>
      </c>
      <c r="N3" s="16">
        <f>AVERAGE(D3:M3)</f>
        <v>814850.53354978561</v>
      </c>
    </row>
    <row r="4" spans="1:15" x14ac:dyDescent="0.25">
      <c r="A4" s="3" t="s">
        <v>45</v>
      </c>
      <c r="B4" s="3" t="s">
        <v>46</v>
      </c>
      <c r="C4" s="3" t="s">
        <v>39</v>
      </c>
      <c r="D4" s="5">
        <v>585136.19524985552</v>
      </c>
      <c r="E4" s="5">
        <v>648738.30237239599</v>
      </c>
      <c r="F4" s="5">
        <v>746890.60261845589</v>
      </c>
      <c r="G4" s="5">
        <v>487362.07620054483</v>
      </c>
      <c r="H4" s="5">
        <v>715161.85082495213</v>
      </c>
      <c r="I4" s="5">
        <v>603985.20603775978</v>
      </c>
      <c r="J4" s="5">
        <v>684017.38243550062</v>
      </c>
      <c r="K4" s="5">
        <v>620920.44055461884</v>
      </c>
      <c r="L4" s="5">
        <v>441224.38821196556</v>
      </c>
      <c r="M4" s="5">
        <v>362412.56108880043</v>
      </c>
      <c r="N4" s="16">
        <f>AVERAGE(D4:M4)</f>
        <v>589584.90055948496</v>
      </c>
      <c r="O4">
        <f>N4/N5</f>
        <v>0.15060129338619979</v>
      </c>
    </row>
    <row r="5" spans="1:15" x14ac:dyDescent="0.25">
      <c r="A5" s="6" t="s">
        <v>47</v>
      </c>
      <c r="B5" s="6" t="s">
        <v>48</v>
      </c>
      <c r="C5" s="6" t="s">
        <v>49</v>
      </c>
      <c r="D5" s="8">
        <v>3631176.29134655</v>
      </c>
      <c r="E5" s="8">
        <v>3301613.5468482971</v>
      </c>
      <c r="F5" s="8">
        <v>1614988.7323379517</v>
      </c>
      <c r="G5" s="8">
        <v>3607193.8228607178</v>
      </c>
      <c r="H5" s="8">
        <v>5748263.1618976593</v>
      </c>
      <c r="I5" s="8">
        <v>1596173.7465858459</v>
      </c>
      <c r="J5" s="8">
        <v>3859160.7111692429</v>
      </c>
      <c r="K5" s="8">
        <v>2361254.1675567627</v>
      </c>
      <c r="L5" s="8">
        <v>7618859.6642017365</v>
      </c>
      <c r="M5" s="8">
        <v>5810043.7194108963</v>
      </c>
      <c r="N5" s="16">
        <f>AVERAGE(D5:M5)</f>
        <v>3914872.756421566</v>
      </c>
    </row>
    <row r="6" spans="1:15" x14ac:dyDescent="0.25">
      <c r="A6" s="3" t="s">
        <v>50</v>
      </c>
      <c r="B6" s="3" t="s">
        <v>51</v>
      </c>
      <c r="C6" s="3" t="s">
        <v>52</v>
      </c>
      <c r="D6" s="5">
        <v>777001.57478153706</v>
      </c>
      <c r="E6" s="5">
        <v>927954.87493276596</v>
      </c>
      <c r="F6" s="5">
        <v>952509.9881529808</v>
      </c>
      <c r="G6" s="5">
        <v>851261.198168993</v>
      </c>
      <c r="H6" s="5">
        <v>853648.6891835928</v>
      </c>
      <c r="I6" s="5">
        <v>849524.63103532791</v>
      </c>
      <c r="J6" s="5">
        <v>1195556.7075908184</v>
      </c>
      <c r="K6" s="5">
        <v>888090.33557772636</v>
      </c>
      <c r="L6" s="5">
        <v>614911.53998374939</v>
      </c>
      <c r="M6" s="5">
        <v>470640.55541753769</v>
      </c>
      <c r="N6" s="16">
        <f t="shared" ref="N6:N31" si="0">AVERAGE(D6:M6)</f>
        <v>838110.00948250294</v>
      </c>
      <c r="O6">
        <f>N6/N7</f>
        <v>1.2154493218613636</v>
      </c>
    </row>
    <row r="7" spans="1:15" x14ac:dyDescent="0.25">
      <c r="A7" s="6" t="s">
        <v>53</v>
      </c>
      <c r="B7" s="6" t="s">
        <v>54</v>
      </c>
      <c r="C7" s="6" t="s">
        <v>55</v>
      </c>
      <c r="D7" s="8">
        <v>2899113.6689186096</v>
      </c>
      <c r="E7" s="8">
        <v>-18732864.298057556</v>
      </c>
      <c r="F7" s="8">
        <v>1613009.5794796944</v>
      </c>
      <c r="G7" s="8">
        <v>-11439643.337011337</v>
      </c>
      <c r="H7" s="8">
        <v>2197621.6695427895</v>
      </c>
      <c r="I7" s="8">
        <v>2931024.4628190994</v>
      </c>
      <c r="J7" s="8">
        <v>6303388.6076807976</v>
      </c>
      <c r="K7" s="8">
        <v>9831002.2330284119</v>
      </c>
      <c r="L7" s="8">
        <v>8070459.833407402</v>
      </c>
      <c r="M7" s="8">
        <v>3222362.3186945915</v>
      </c>
      <c r="N7" s="16">
        <f t="shared" si="0"/>
        <v>689547.47385025024</v>
      </c>
    </row>
    <row r="8" spans="1:15" x14ac:dyDescent="0.25">
      <c r="A8" s="3" t="s">
        <v>56</v>
      </c>
      <c r="B8" s="3" t="s">
        <v>57</v>
      </c>
      <c r="C8" s="3" t="s">
        <v>52</v>
      </c>
      <c r="D8" s="5">
        <v>583741.99994504452</v>
      </c>
      <c r="E8" s="5">
        <v>668857.92165994644</v>
      </c>
      <c r="F8" s="5">
        <v>471867.33121275902</v>
      </c>
      <c r="G8" s="5">
        <v>359015.62821269035</v>
      </c>
      <c r="H8" s="5">
        <v>351067.78878569603</v>
      </c>
      <c r="I8" s="5">
        <v>329860.02234220505</v>
      </c>
      <c r="J8" s="5">
        <v>322202.7015119791</v>
      </c>
      <c r="K8" s="5">
        <v>456139.62345719337</v>
      </c>
      <c r="L8" s="5">
        <v>290053.26147079468</v>
      </c>
      <c r="M8" s="5">
        <v>167387.24294900894</v>
      </c>
      <c r="N8" s="16">
        <f t="shared" si="0"/>
        <v>400019.35215473175</v>
      </c>
      <c r="O8">
        <f>N8/N9</f>
        <v>4.021389812903934E-2</v>
      </c>
    </row>
    <row r="9" spans="1:15" x14ac:dyDescent="0.25">
      <c r="A9" s="3" t="s">
        <v>58</v>
      </c>
      <c r="B9" s="3" t="s">
        <v>59</v>
      </c>
      <c r="C9" s="3" t="s">
        <v>60</v>
      </c>
      <c r="D9" s="5">
        <v>8419327.1750211716</v>
      </c>
      <c r="E9" s="5">
        <v>7349331.0739994049</v>
      </c>
      <c r="F9" s="5">
        <v>4041430.1365613937</v>
      </c>
      <c r="G9" s="5">
        <v>7942813.0841255188</v>
      </c>
      <c r="H9" s="5">
        <v>12161678.672003746</v>
      </c>
      <c r="I9" s="5">
        <v>13558977.364838123</v>
      </c>
      <c r="J9" s="5">
        <v>12987822.365999222</v>
      </c>
      <c r="K9" s="5">
        <v>14185484.669208527</v>
      </c>
      <c r="L9" s="5">
        <v>10859739.502000807</v>
      </c>
      <c r="M9" s="5">
        <v>7966307.2545051575</v>
      </c>
      <c r="N9" s="16">
        <f t="shared" si="0"/>
        <v>9947291.1298263073</v>
      </c>
    </row>
    <row r="10" spans="1:15" x14ac:dyDescent="0.25">
      <c r="A10" s="3" t="s">
        <v>64</v>
      </c>
      <c r="B10" s="3" t="s">
        <v>65</v>
      </c>
      <c r="C10" s="3" t="s">
        <v>52</v>
      </c>
      <c r="D10" s="5">
        <v>367615.18122851849</v>
      </c>
      <c r="E10" s="5">
        <v>401394.43427324295</v>
      </c>
      <c r="F10" s="5">
        <v>386469.21650469303</v>
      </c>
      <c r="G10" s="5">
        <v>334874.46811199188</v>
      </c>
      <c r="H10" s="5">
        <v>222968.19297373295</v>
      </c>
      <c r="I10" s="5">
        <v>45784.655302762985</v>
      </c>
      <c r="J10" s="5">
        <v>300256.58855140209</v>
      </c>
      <c r="K10" s="5">
        <v>307022.58260250092</v>
      </c>
      <c r="L10" s="5">
        <v>153375.71182250977</v>
      </c>
      <c r="M10" s="5">
        <v>82145.159161090851</v>
      </c>
      <c r="N10" s="16">
        <f t="shared" si="0"/>
        <v>260190.61905324459</v>
      </c>
      <c r="O10">
        <f>N10/N11</f>
        <v>0.68251772559550905</v>
      </c>
    </row>
    <row r="11" spans="1:15" x14ac:dyDescent="0.25">
      <c r="A11" s="6" t="s">
        <v>66</v>
      </c>
      <c r="B11" s="6" t="s">
        <v>67</v>
      </c>
      <c r="C11" s="6" t="s">
        <v>68</v>
      </c>
      <c r="D11" s="8">
        <v>449192.65389442444</v>
      </c>
      <c r="E11" s="8">
        <v>237208.65917205811</v>
      </c>
      <c r="F11" s="8">
        <v>73888.373374938965</v>
      </c>
      <c r="G11" s="8">
        <v>966489.88008499146</v>
      </c>
      <c r="H11" s="8">
        <v>1989577.8354406357</v>
      </c>
      <c r="I11" s="8">
        <v>-6674253.5811662674</v>
      </c>
      <c r="J11" s="8">
        <v>82109.80236530304</v>
      </c>
      <c r="K11" s="8">
        <v>2833799.421787262</v>
      </c>
      <c r="L11" s="8">
        <v>2354800.5323410034</v>
      </c>
      <c r="M11" s="8">
        <v>1499404.1761159897</v>
      </c>
      <c r="N11" s="16">
        <f t="shared" si="0"/>
        <v>381221.77534103394</v>
      </c>
    </row>
    <row r="12" spans="1:15" x14ac:dyDescent="0.25">
      <c r="A12" s="3" t="s">
        <v>69</v>
      </c>
      <c r="B12" s="3" t="s">
        <v>70</v>
      </c>
      <c r="C12" s="3" t="s">
        <v>52</v>
      </c>
      <c r="D12" s="5">
        <v>296760.94052791595</v>
      </c>
      <c r="E12" s="5">
        <v>319223.11708331108</v>
      </c>
      <c r="F12" s="5">
        <v>268518.51481497288</v>
      </c>
      <c r="G12" s="5">
        <v>257534.96975302696</v>
      </c>
      <c r="H12" s="5">
        <v>254073.75719249249</v>
      </c>
      <c r="I12" s="5">
        <v>208785.0449860096</v>
      </c>
      <c r="J12" s="5">
        <v>150381.5186560154</v>
      </c>
      <c r="K12" s="5">
        <v>261519.5032119751</v>
      </c>
      <c r="L12" s="5">
        <v>205462.98313140869</v>
      </c>
      <c r="M12" s="5">
        <v>173673.08006286621</v>
      </c>
      <c r="N12" s="16">
        <f t="shared" si="0"/>
        <v>239593.34294199944</v>
      </c>
      <c r="O12">
        <f>N12/N13</f>
        <v>4.3590578415763061E-2</v>
      </c>
    </row>
    <row r="13" spans="1:15" x14ac:dyDescent="0.25">
      <c r="A13" s="6" t="s">
        <v>71</v>
      </c>
      <c r="B13" s="6" t="s">
        <v>72</v>
      </c>
      <c r="C13" s="6" t="s">
        <v>73</v>
      </c>
      <c r="D13" s="8">
        <v>1748209.2475891113</v>
      </c>
      <c r="E13" s="8">
        <v>5254447.6246833801</v>
      </c>
      <c r="F13" s="8">
        <v>5633988.4698390961</v>
      </c>
      <c r="G13" s="8">
        <v>7572778.1367301941</v>
      </c>
      <c r="H13" s="8">
        <v>3896312.2687339783</v>
      </c>
      <c r="I13" s="8">
        <v>-1516941.2952661514</v>
      </c>
      <c r="J13" s="8">
        <v>-1066035.7391834259</v>
      </c>
      <c r="K13" s="8">
        <v>13996760.988235474</v>
      </c>
      <c r="L13" s="8">
        <v>10579481.362581253</v>
      </c>
      <c r="M13" s="8">
        <v>8865477.8784513474</v>
      </c>
      <c r="N13" s="16">
        <f t="shared" si="0"/>
        <v>5496447.8942394257</v>
      </c>
    </row>
    <row r="14" spans="1:15" x14ac:dyDescent="0.25">
      <c r="A14" s="3" t="s">
        <v>74</v>
      </c>
      <c r="B14" s="3" t="s">
        <v>75</v>
      </c>
      <c r="C14" s="3" t="s">
        <v>52</v>
      </c>
      <c r="D14" s="5">
        <v>270101.49784982204</v>
      </c>
      <c r="E14" s="5">
        <v>322941.57668948174</v>
      </c>
      <c r="F14" s="5">
        <v>312975.86353719234</v>
      </c>
      <c r="G14" s="5">
        <v>215485.45815944672</v>
      </c>
      <c r="H14" s="5">
        <v>254647.28711843491</v>
      </c>
      <c r="I14" s="5">
        <v>176963.83244991302</v>
      </c>
      <c r="J14" s="5">
        <v>202714.55725431442</v>
      </c>
      <c r="K14" s="5">
        <v>338480.48766851425</v>
      </c>
      <c r="L14" s="5">
        <v>225768.77293586731</v>
      </c>
      <c r="M14" s="5">
        <v>189525.65463781357</v>
      </c>
      <c r="N14" s="16">
        <f t="shared" si="0"/>
        <v>250960.49883008003</v>
      </c>
      <c r="O14">
        <f>N14/N15</f>
        <v>3.4465967922388555E-2</v>
      </c>
    </row>
    <row r="15" spans="1:15" x14ac:dyDescent="0.25">
      <c r="A15" s="6" t="s">
        <v>76</v>
      </c>
      <c r="B15" s="6" t="s">
        <v>77</v>
      </c>
      <c r="C15" s="6" t="s">
        <v>78</v>
      </c>
      <c r="D15" s="8">
        <v>7498000</v>
      </c>
      <c r="E15" s="8">
        <v>14135000</v>
      </c>
      <c r="F15" s="8">
        <v>7760000</v>
      </c>
      <c r="G15" s="8">
        <v>11215000</v>
      </c>
      <c r="H15" s="8">
        <v>10883000</v>
      </c>
      <c r="I15" s="8">
        <v>-1511000</v>
      </c>
      <c r="J15" s="8">
        <v>-28033000</v>
      </c>
      <c r="K15" s="8">
        <v>3902000</v>
      </c>
      <c r="L15" s="8">
        <v>21827000</v>
      </c>
      <c r="M15" s="8">
        <v>25138000</v>
      </c>
      <c r="N15" s="16">
        <f t="shared" si="0"/>
        <v>7281400</v>
      </c>
    </row>
    <row r="16" spans="1:15" x14ac:dyDescent="0.25">
      <c r="A16" s="3" t="s">
        <v>79</v>
      </c>
      <c r="B16" s="3" t="s">
        <v>80</v>
      </c>
      <c r="C16" s="3" t="s">
        <v>52</v>
      </c>
      <c r="D16" s="5">
        <v>185589.63892161846</v>
      </c>
      <c r="E16" s="5">
        <v>177888.45151662827</v>
      </c>
      <c r="F16" s="5">
        <v>152342.2356069088</v>
      </c>
      <c r="G16" s="5">
        <v>136507.28711485863</v>
      </c>
      <c r="H16" s="5">
        <v>109982.79756307602</v>
      </c>
      <c r="I16" s="5">
        <v>526.26040577888489</v>
      </c>
      <c r="J16" s="5">
        <v>139577.27842926979</v>
      </c>
      <c r="K16" s="5">
        <v>189568.78561973572</v>
      </c>
      <c r="L16" s="5">
        <v>103349.94201660156</v>
      </c>
      <c r="M16" s="5">
        <v>173887.71840333939</v>
      </c>
      <c r="N16" s="16">
        <f t="shared" si="0"/>
        <v>136922.03955978155</v>
      </c>
      <c r="O16">
        <f>N16/N17</f>
        <v>1.8635992595642987</v>
      </c>
    </row>
    <row r="17" spans="1:15" x14ac:dyDescent="0.25">
      <c r="A17" s="6" t="s">
        <v>81</v>
      </c>
      <c r="B17" s="6" t="s">
        <v>82</v>
      </c>
      <c r="C17" s="6" t="s">
        <v>83</v>
      </c>
      <c r="D17" s="8">
        <v>-141556.38768672943</v>
      </c>
      <c r="E17" s="8">
        <v>-891876.97608470917</v>
      </c>
      <c r="F17" s="8">
        <v>-1500461.7536067963</v>
      </c>
      <c r="G17" s="8">
        <v>-986932.37018585205</v>
      </c>
      <c r="H17" s="8">
        <v>539551.06108188629</v>
      </c>
      <c r="I17" s="8">
        <v>359139.09298181534</v>
      </c>
      <c r="J17" s="8">
        <v>359056.4239025116</v>
      </c>
      <c r="K17" s="8">
        <v>910643.2843208313</v>
      </c>
      <c r="L17" s="8">
        <v>1095614.4087553024</v>
      </c>
      <c r="M17" s="8">
        <v>991541.47130250931</v>
      </c>
      <c r="N17" s="16">
        <f t="shared" si="0"/>
        <v>73471.825478076935</v>
      </c>
    </row>
    <row r="18" spans="1:15" x14ac:dyDescent="0.25">
      <c r="A18" s="3" t="s">
        <v>84</v>
      </c>
      <c r="B18" s="3" t="s">
        <v>85</v>
      </c>
      <c r="C18" s="3" t="s">
        <v>52</v>
      </c>
      <c r="D18" s="5">
        <v>29425.181651115417</v>
      </c>
      <c r="E18" s="5">
        <v>33964.144438505173</v>
      </c>
      <c r="F18" s="5">
        <v>9936.7658972740173</v>
      </c>
      <c r="G18" s="5">
        <v>11529.232823848724</v>
      </c>
      <c r="H18" s="5">
        <v>14034.614658355713</v>
      </c>
      <c r="I18" s="5">
        <v>-150826.23229622841</v>
      </c>
      <c r="J18" s="5">
        <v>26504.151806235313</v>
      </c>
      <c r="K18" s="15">
        <f>+BNP!K10</f>
        <v>72933.879794955312</v>
      </c>
      <c r="L18" s="15">
        <f>+BNP!L10</f>
        <v>37198.420287132132</v>
      </c>
      <c r="M18" s="15">
        <f>+BNP!M10</f>
        <v>31122.252742409692</v>
      </c>
      <c r="N18" s="16">
        <f t="shared" si="0"/>
        <v>11582.241180360308</v>
      </c>
      <c r="O18">
        <f>N18/N19</f>
        <v>-1.1254699472378213E-2</v>
      </c>
    </row>
    <row r="19" spans="1:15" x14ac:dyDescent="0.25">
      <c r="A19" s="6" t="s">
        <v>86</v>
      </c>
      <c r="B19" s="6" t="s">
        <v>87</v>
      </c>
      <c r="C19" s="6" t="s">
        <v>88</v>
      </c>
      <c r="D19" s="8">
        <v>2018938.8741254807</v>
      </c>
      <c r="E19" s="8">
        <v>1275686.103105545</v>
      </c>
      <c r="F19" s="8">
        <v>727008.81659984589</v>
      </c>
      <c r="G19" s="8">
        <v>350627.5200843811</v>
      </c>
      <c r="H19" s="8">
        <v>2872795.3970432281</v>
      </c>
      <c r="I19" s="8">
        <v>-1022818.9170360565</v>
      </c>
      <c r="J19" s="8">
        <v>-28589519.830346107</v>
      </c>
      <c r="K19" s="8">
        <v>2642425.9543418884</v>
      </c>
      <c r="L19" s="8">
        <v>6243909.0178012848</v>
      </c>
      <c r="M19" s="8">
        <v>3189920.4502105713</v>
      </c>
      <c r="N19" s="16">
        <f t="shared" si="0"/>
        <v>-1029102.6614069939</v>
      </c>
    </row>
    <row r="20" spans="1:15" x14ac:dyDescent="0.25">
      <c r="A20" s="3" t="s">
        <v>89</v>
      </c>
      <c r="B20" s="3" t="s">
        <v>90</v>
      </c>
      <c r="C20" s="3" t="s">
        <v>91</v>
      </c>
      <c r="D20" s="5">
        <v>135607.62010812759</v>
      </c>
      <c r="E20" s="5">
        <v>144255.9636592865</v>
      </c>
      <c r="F20" s="5">
        <v>113471.43054008484</v>
      </c>
      <c r="G20" s="5">
        <v>204036.75246238708</v>
      </c>
      <c r="H20" s="15">
        <f>+VUB!E16</f>
        <v>199595.14326703551</v>
      </c>
      <c r="I20" s="15">
        <f>+VUB!F16</f>
        <v>210671.88510894775</v>
      </c>
      <c r="J20" s="15">
        <f>+VUB!G16</f>
        <v>201532.24729359153</v>
      </c>
      <c r="K20" s="15">
        <f>+VUB!I16</f>
        <v>152605.19087314591</v>
      </c>
      <c r="L20" s="15">
        <f>+VUB!J16</f>
        <v>143183.72166901783</v>
      </c>
      <c r="M20" s="15">
        <f>+VUB!K16</f>
        <v>124984.35439914477</v>
      </c>
      <c r="N20" s="16">
        <f t="shared" si="0"/>
        <v>162994.43093807693</v>
      </c>
      <c r="O20">
        <f>N20/N21</f>
        <v>7.8368847663638067E-2</v>
      </c>
    </row>
    <row r="21" spans="1:15" x14ac:dyDescent="0.25">
      <c r="A21" s="6" t="s">
        <v>92</v>
      </c>
      <c r="B21" s="6" t="s">
        <v>93</v>
      </c>
      <c r="C21" s="6" t="s">
        <v>55</v>
      </c>
      <c r="D21" s="8">
        <v>1590384.8016262054</v>
      </c>
      <c r="E21" s="8">
        <v>-6284650.3479480743</v>
      </c>
      <c r="F21" s="8">
        <v>2182345.8850383759</v>
      </c>
      <c r="G21" s="8">
        <v>-10514944.117069244</v>
      </c>
      <c r="H21" s="8">
        <v>3709246.5219497681</v>
      </c>
      <c r="I21" s="8">
        <v>4232453.4904956818</v>
      </c>
      <c r="J21" s="8">
        <v>3732516.7787075043</v>
      </c>
      <c r="K21" s="8">
        <v>10828794.050216675</v>
      </c>
      <c r="L21" s="8">
        <v>5539312.6616477966</v>
      </c>
      <c r="M21" s="8">
        <v>5782910.5203151703</v>
      </c>
      <c r="N21" s="16">
        <f t="shared" si="0"/>
        <v>2079837.0244979858</v>
      </c>
    </row>
    <row r="22" spans="1:15" x14ac:dyDescent="0.25">
      <c r="A22" s="3" t="s">
        <v>94</v>
      </c>
      <c r="B22" s="3" t="s">
        <v>95</v>
      </c>
      <c r="C22" s="3" t="s">
        <v>91</v>
      </c>
      <c r="D22" s="5">
        <v>-485.61367988586426</v>
      </c>
      <c r="E22" s="5">
        <v>1379.1201114654541</v>
      </c>
      <c r="F22" s="5">
        <v>-2770.8140015602112</v>
      </c>
      <c r="G22" s="5">
        <v>1423.2113361358643</v>
      </c>
      <c r="H22" s="5">
        <v>-4676.6436696052551</v>
      </c>
      <c r="I22" s="5">
        <v>-35294.455587863922</v>
      </c>
      <c r="J22" s="5">
        <v>15586.945533752441</v>
      </c>
      <c r="K22" s="5">
        <v>16781.980991363525</v>
      </c>
      <c r="L22" s="5">
        <v>12379.82382774353</v>
      </c>
      <c r="M22" s="5">
        <v>7550.1075744628906</v>
      </c>
      <c r="N22" s="16">
        <f t="shared" si="0"/>
        <v>1187.3662436008453</v>
      </c>
      <c r="O22">
        <f>N22/N23</f>
        <v>1.8613597604868535E-3</v>
      </c>
    </row>
    <row r="23" spans="1:15" x14ac:dyDescent="0.25">
      <c r="A23" s="6" t="s">
        <v>97</v>
      </c>
      <c r="B23" s="6" t="s">
        <v>98</v>
      </c>
      <c r="C23" s="6" t="s">
        <v>99</v>
      </c>
      <c r="D23" s="8">
        <v>-394620.45999895781</v>
      </c>
      <c r="E23" s="8">
        <v>297250.41646882886</v>
      </c>
      <c r="F23" s="8">
        <v>554863.51000797015</v>
      </c>
      <c r="G23" s="8">
        <v>348180.15918135643</v>
      </c>
      <c r="H23" s="8">
        <v>566144.24702804524</v>
      </c>
      <c r="I23" s="8">
        <v>798670.72310484946</v>
      </c>
      <c r="J23" s="8">
        <v>1282890.7079100609</v>
      </c>
      <c r="K23" s="8">
        <v>1208203.4625839444</v>
      </c>
      <c r="L23" s="8">
        <v>976390.75859263539</v>
      </c>
      <c r="M23" s="8">
        <v>741052.54416167713</v>
      </c>
      <c r="N23" s="16">
        <f t="shared" si="0"/>
        <v>637902.60690404102</v>
      </c>
    </row>
    <row r="24" spans="1:15" x14ac:dyDescent="0.25">
      <c r="A24" s="3" t="s">
        <v>100</v>
      </c>
      <c r="B24" s="3" t="s">
        <v>101</v>
      </c>
      <c r="C24" s="3" t="s">
        <v>102</v>
      </c>
      <c r="D24" s="5">
        <v>108845.75745660067</v>
      </c>
      <c r="E24" s="5">
        <v>113008.61340752244</v>
      </c>
      <c r="F24" s="5">
        <v>107657.55480051041</v>
      </c>
      <c r="G24" s="5">
        <v>83802.523504793644</v>
      </c>
      <c r="H24" s="5">
        <v>86968.140763521194</v>
      </c>
      <c r="I24" s="5">
        <v>70614.391806185246</v>
      </c>
      <c r="J24" s="5">
        <v>89312.663932800293</v>
      </c>
      <c r="K24" s="5">
        <v>73125.374817788601</v>
      </c>
      <c r="L24" s="15">
        <f>+'TEB-ALBRK-FINBNK'!L17</f>
        <v>49241.307710408902</v>
      </c>
      <c r="M24" s="15">
        <f>+'TEB-ALBRK-FINBNK'!M17</f>
        <v>34134.047468662269</v>
      </c>
      <c r="N24" s="16">
        <f t="shared" si="0"/>
        <v>81671.037566879371</v>
      </c>
      <c r="O24">
        <f>N24/N25</f>
        <v>0.41476328051840622</v>
      </c>
    </row>
    <row r="25" spans="1:15" x14ac:dyDescent="0.25">
      <c r="A25" s="6" t="s">
        <v>103</v>
      </c>
      <c r="B25" s="6" t="s">
        <v>104</v>
      </c>
      <c r="C25" s="6" t="s">
        <v>105</v>
      </c>
      <c r="D25" s="8">
        <v>274800</v>
      </c>
      <c r="E25" s="8">
        <v>257800</v>
      </c>
      <c r="F25" s="8">
        <v>235200</v>
      </c>
      <c r="G25" s="8">
        <v>212300</v>
      </c>
      <c r="H25" s="8">
        <v>193200</v>
      </c>
      <c r="I25" s="8">
        <v>167400</v>
      </c>
      <c r="J25" s="8">
        <v>201000</v>
      </c>
      <c r="K25" s="8">
        <v>200800</v>
      </c>
      <c r="L25" s="8">
        <v>123700</v>
      </c>
      <c r="M25" s="8">
        <v>102900</v>
      </c>
      <c r="N25" s="16">
        <f t="shared" si="0"/>
        <v>196910</v>
      </c>
    </row>
    <row r="26" spans="1:15" x14ac:dyDescent="0.25">
      <c r="A26" s="3" t="s">
        <v>106</v>
      </c>
      <c r="B26" s="3" t="s">
        <v>107</v>
      </c>
      <c r="C26" s="3" t="s">
        <v>102</v>
      </c>
      <c r="D26" s="5">
        <v>404370.5348367691</v>
      </c>
      <c r="E26" s="5">
        <v>473310.08324936032</v>
      </c>
      <c r="F26" s="5">
        <v>403884.04981565475</v>
      </c>
      <c r="G26" s="5">
        <v>555077.71319407225</v>
      </c>
      <c r="H26" s="5">
        <v>399851.41027790308</v>
      </c>
      <c r="I26" s="5">
        <v>405650.93654483557</v>
      </c>
      <c r="J26" s="5">
        <v>224499.66110610962</v>
      </c>
      <c r="K26" s="5">
        <v>293653.72366636992</v>
      </c>
      <c r="L26" s="5">
        <v>242930.45610308647</v>
      </c>
      <c r="M26" s="5">
        <v>171899.18795460463</v>
      </c>
      <c r="N26" s="16">
        <f t="shared" si="0"/>
        <v>357512.77567487658</v>
      </c>
      <c r="O26">
        <f>N26/N27</f>
        <v>-0.27703575868083075</v>
      </c>
    </row>
    <row r="27" spans="1:15" x14ac:dyDescent="0.25">
      <c r="A27" s="6" t="s">
        <v>108</v>
      </c>
      <c r="B27" s="6" t="s">
        <v>109</v>
      </c>
      <c r="C27" s="6" t="s">
        <v>88</v>
      </c>
      <c r="D27" s="8">
        <v>-744202.96442508698</v>
      </c>
      <c r="E27" s="8">
        <v>-1490828.8404941559</v>
      </c>
      <c r="F27" s="8">
        <v>-3809209.5345258713</v>
      </c>
      <c r="G27" s="8">
        <v>-15061457.421779633</v>
      </c>
      <c r="H27" s="8">
        <v>1064938.5727643967</v>
      </c>
      <c r="I27" s="8">
        <v>1568802.5361299515</v>
      </c>
      <c r="J27" s="8">
        <v>-4520214.204788208</v>
      </c>
      <c r="K27" s="8">
        <v>3880465.0783538818</v>
      </c>
      <c r="L27" s="8">
        <v>3737653.1939506531</v>
      </c>
      <c r="M27" s="8">
        <v>2469121.1177110672</v>
      </c>
      <c r="N27" s="16">
        <f t="shared" si="0"/>
        <v>-1290493.2467103004</v>
      </c>
    </row>
    <row r="28" spans="1:15" x14ac:dyDescent="0.25">
      <c r="A28" s="3" t="s">
        <v>110</v>
      </c>
      <c r="B28" s="3" t="s">
        <v>111</v>
      </c>
      <c r="C28" s="3" t="s">
        <v>102</v>
      </c>
      <c r="D28" s="5">
        <v>394631.19822603464</v>
      </c>
      <c r="E28" s="5">
        <v>354877.82037168741</v>
      </c>
      <c r="F28" s="5">
        <v>628521.79241037369</v>
      </c>
      <c r="G28" s="5">
        <v>469018.89746391773</v>
      </c>
      <c r="H28" s="5">
        <v>608302.71039837599</v>
      </c>
      <c r="I28" s="5">
        <v>383456.96043872833</v>
      </c>
      <c r="J28" s="5">
        <v>320925.63603210449</v>
      </c>
      <c r="K28" s="5">
        <v>542195.15165001154</v>
      </c>
      <c r="L28" s="5">
        <v>243956.71589970589</v>
      </c>
      <c r="M28" s="15">
        <f>+'TEB-ALBRK-FINBNK'!M24</f>
        <v>-115429</v>
      </c>
      <c r="N28" s="16">
        <f t="shared" si="0"/>
        <v>383045.78828909399</v>
      </c>
      <c r="O28">
        <f>N28/N29</f>
        <v>-0.44405638807822245</v>
      </c>
    </row>
    <row r="29" spans="1:15" x14ac:dyDescent="0.25">
      <c r="A29" s="6" t="s">
        <v>112</v>
      </c>
      <c r="B29" s="6" t="s">
        <v>113</v>
      </c>
      <c r="C29" s="6" t="s">
        <v>114</v>
      </c>
      <c r="D29" s="8">
        <v>128687.62516975403</v>
      </c>
      <c r="E29" s="8">
        <v>1112949.9299526215</v>
      </c>
      <c r="F29" s="8">
        <v>-2811716.4939641953</v>
      </c>
      <c r="G29" s="8">
        <v>-15946306.724309921</v>
      </c>
      <c r="H29" s="8">
        <v>588455.39202690125</v>
      </c>
      <c r="I29" s="8">
        <v>1387720.3701138496</v>
      </c>
      <c r="J29" s="8">
        <v>2205691.9621825218</v>
      </c>
      <c r="K29" s="8">
        <v>2420285.5217456818</v>
      </c>
      <c r="L29" s="8">
        <v>1402212.5988721848</v>
      </c>
      <c r="M29" s="8">
        <v>885957.93569087982</v>
      </c>
      <c r="N29" s="16">
        <f t="shared" si="0"/>
        <v>-862606.1882519722</v>
      </c>
    </row>
    <row r="30" spans="1:15" x14ac:dyDescent="0.25">
      <c r="A30" s="3" t="s">
        <v>115</v>
      </c>
      <c r="B30" s="3" t="s">
        <v>116</v>
      </c>
      <c r="C30" s="3" t="s">
        <v>102</v>
      </c>
      <c r="D30" s="15">
        <f>+'TEB-ALBRK-FINBNK'!D8</f>
        <v>268229.21479225118</v>
      </c>
      <c r="E30" s="15">
        <f>+'TEB-ALBRK-FINBNK'!E8</f>
        <v>250467.18468022489</v>
      </c>
      <c r="F30" s="15">
        <f>+'TEB-ALBRK-FINBNK'!F8</f>
        <v>278342.21448040131</v>
      </c>
      <c r="G30" s="15">
        <f>+'TEB-ALBRK-FINBNK'!G8</f>
        <v>108144.52589899315</v>
      </c>
      <c r="H30" s="15">
        <f>+'TEB-ALBRK-FINBNK'!H8</f>
        <v>194836.17050689476</v>
      </c>
      <c r="I30" s="15">
        <f>+'TEB-ALBRK-FINBNK'!I8</f>
        <v>140966.52592378928</v>
      </c>
      <c r="J30" s="15">
        <f>+'TEB-ALBRK-FINBNK'!J8</f>
        <v>107639.05985260016</v>
      </c>
      <c r="K30" s="15">
        <f>+'TEB-ALBRK-FINBNK'!K8</f>
        <v>112112.55231893012</v>
      </c>
      <c r="L30" s="15">
        <f>+'TEB-ALBRK-FINBNK'!L8</f>
        <v>69397.447561025256</v>
      </c>
      <c r="M30" s="15">
        <f>+'TEB-ALBRK-FINBNK'!M8</f>
        <v>63280.919679880149</v>
      </c>
      <c r="N30" s="16">
        <f t="shared" si="0"/>
        <v>159341.58156949902</v>
      </c>
      <c r="O30">
        <f>N30/N31</f>
        <v>-0.15483545767110005</v>
      </c>
    </row>
    <row r="31" spans="1:15" x14ac:dyDescent="0.25">
      <c r="A31" s="6" t="s">
        <v>117</v>
      </c>
      <c r="B31" s="6" t="s">
        <v>87</v>
      </c>
      <c r="C31" s="6" t="s">
        <v>88</v>
      </c>
      <c r="D31" s="8">
        <v>2018938.8741254807</v>
      </c>
      <c r="E31" s="8">
        <v>1275686.103105545</v>
      </c>
      <c r="F31" s="8">
        <v>727008.81659984589</v>
      </c>
      <c r="G31" s="8">
        <v>350627.5200843811</v>
      </c>
      <c r="H31" s="8">
        <v>2872795.3970432281</v>
      </c>
      <c r="I31" s="8">
        <v>-1022818.9170360565</v>
      </c>
      <c r="J31" s="8">
        <v>-28589519.830346107</v>
      </c>
      <c r="K31" s="8">
        <v>2642425.9543418884</v>
      </c>
      <c r="L31" s="8">
        <v>6243909.0178012848</v>
      </c>
      <c r="M31" s="8">
        <v>3189920.4502105713</v>
      </c>
      <c r="N31" s="16">
        <f t="shared" si="0"/>
        <v>-1029102.6614069939</v>
      </c>
      <c r="O31">
        <f>AVERAGE(O2:O30)</f>
        <v>0.29722082320854848</v>
      </c>
    </row>
    <row r="33" spans="1:14" x14ac:dyDescent="0.25">
      <c r="A33" s="3" t="s">
        <v>37</v>
      </c>
      <c r="B33" s="3" t="s">
        <v>38</v>
      </c>
      <c r="C33" s="3" t="s">
        <v>39</v>
      </c>
      <c r="D33" s="43">
        <f>D2/D3</f>
        <v>-0.41415978901402323</v>
      </c>
      <c r="E33" s="43">
        <f>E2/E3</f>
        <v>2.8401862022278217</v>
      </c>
      <c r="F33" s="43">
        <f t="shared" ref="F33:M33" si="1">F2/F3</f>
        <v>1.0339437371410347</v>
      </c>
      <c r="G33" s="43">
        <f t="shared" si="1"/>
        <v>-0.93044988938456974</v>
      </c>
      <c r="H33" s="43">
        <f t="shared" si="1"/>
        <v>0.40531543842281786</v>
      </c>
      <c r="I33" s="43">
        <f t="shared" si="1"/>
        <v>0.48124001324358673</v>
      </c>
      <c r="J33" s="43">
        <f t="shared" si="1"/>
        <v>0.56399693531338935</v>
      </c>
      <c r="K33" s="43">
        <f t="shared" si="1"/>
        <v>0.30004601020059701</v>
      </c>
      <c r="L33" s="43">
        <f t="shared" si="1"/>
        <v>0.32480633063541742</v>
      </c>
      <c r="M33" s="43">
        <f t="shared" si="1"/>
        <v>0.3464732375768701</v>
      </c>
      <c r="N33" s="45">
        <f>AVERAGE(D33:M33)</f>
        <v>0.49513982263629419</v>
      </c>
    </row>
    <row r="34" spans="1:14" x14ac:dyDescent="0.25">
      <c r="A34" s="6" t="s">
        <v>42</v>
      </c>
      <c r="B34" s="6" t="s">
        <v>43</v>
      </c>
      <c r="C34" s="6" t="s">
        <v>44</v>
      </c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4" x14ac:dyDescent="0.25">
      <c r="A35" s="3" t="s">
        <v>45</v>
      </c>
      <c r="B35" s="3" t="s">
        <v>46</v>
      </c>
      <c r="C35" s="3" t="s">
        <v>39</v>
      </c>
      <c r="D35" s="43">
        <f>D4/D5</f>
        <v>0.16114232642581761</v>
      </c>
      <c r="E35" s="43">
        <f>E4/E5</f>
        <v>0.19649128923391962</v>
      </c>
      <c r="F35" s="43">
        <f t="shared" ref="F35:M35" si="2">F4/F5</f>
        <v>0.46247418800081258</v>
      </c>
      <c r="G35" s="43">
        <f t="shared" si="2"/>
        <v>0.13510836958964348</v>
      </c>
      <c r="H35" s="43">
        <f t="shared" si="2"/>
        <v>0.12441355426546923</v>
      </c>
      <c r="I35" s="43">
        <f t="shared" si="2"/>
        <v>0.37839565230894245</v>
      </c>
      <c r="J35" s="43">
        <f t="shared" si="2"/>
        <v>0.17724511458043374</v>
      </c>
      <c r="K35" s="43">
        <f t="shared" si="2"/>
        <v>0.26296213642985233</v>
      </c>
      <c r="L35" s="43">
        <f t="shared" si="2"/>
        <v>5.791212959140319E-2</v>
      </c>
      <c r="M35" s="43">
        <f t="shared" si="2"/>
        <v>6.2376907746495736E-2</v>
      </c>
      <c r="N35" s="44">
        <f>AVERAGE(D35:M35)</f>
        <v>0.20185216681727897</v>
      </c>
    </row>
    <row r="36" spans="1:14" x14ac:dyDescent="0.25">
      <c r="A36" s="6" t="s">
        <v>47</v>
      </c>
      <c r="B36" s="6" t="s">
        <v>48</v>
      </c>
      <c r="C36" s="6" t="s">
        <v>49</v>
      </c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4" x14ac:dyDescent="0.25">
      <c r="A37" s="3" t="s">
        <v>50</v>
      </c>
      <c r="B37" s="3" t="s">
        <v>51</v>
      </c>
      <c r="C37" s="3" t="s">
        <v>52</v>
      </c>
      <c r="D37" s="43">
        <f>D6/D7</f>
        <v>0.26801349085127946</v>
      </c>
      <c r="E37" s="43">
        <f>E6/E7</f>
        <v>-4.9536197997707553E-2</v>
      </c>
      <c r="F37" s="43">
        <f t="shared" ref="F37:M37" si="3">F6/F7</f>
        <v>0.59051725437379621</v>
      </c>
      <c r="G37" s="43">
        <f t="shared" si="3"/>
        <v>-7.4413263865916041E-2</v>
      </c>
      <c r="H37" s="43">
        <f t="shared" si="3"/>
        <v>0.38844206034844597</v>
      </c>
      <c r="I37" s="43">
        <f t="shared" si="3"/>
        <v>0.28983880612795826</v>
      </c>
      <c r="J37" s="43">
        <f t="shared" si="3"/>
        <v>0.18966888795877349</v>
      </c>
      <c r="K37" s="43">
        <f t="shared" si="3"/>
        <v>9.0335686487190703E-2</v>
      </c>
      <c r="L37" s="43">
        <f t="shared" si="3"/>
        <v>7.6192875335100899E-2</v>
      </c>
      <c r="M37" s="43">
        <f t="shared" si="3"/>
        <v>0.14605451183658283</v>
      </c>
      <c r="N37" s="44">
        <f>AVERAGE(D37:M37)</f>
        <v>0.19151141114555043</v>
      </c>
    </row>
    <row r="38" spans="1:14" x14ac:dyDescent="0.25">
      <c r="A38" s="6" t="s">
        <v>53</v>
      </c>
      <c r="B38" s="6" t="s">
        <v>54</v>
      </c>
      <c r="C38" s="6" t="s">
        <v>55</v>
      </c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4" x14ac:dyDescent="0.25">
      <c r="A39" s="3" t="s">
        <v>56</v>
      </c>
      <c r="B39" s="3" t="s">
        <v>57</v>
      </c>
      <c r="C39" s="3" t="s">
        <v>52</v>
      </c>
      <c r="D39" s="43">
        <f>D8/D9</f>
        <v>6.9333568800713175E-2</v>
      </c>
      <c r="E39" s="43">
        <f>E8/E9</f>
        <v>9.1009360569731843E-2</v>
      </c>
      <c r="F39" s="43">
        <f t="shared" ref="F39:M39" si="4">F8/F9</f>
        <v>0.11675751287741971</v>
      </c>
      <c r="G39" s="43">
        <f t="shared" si="4"/>
        <v>4.5200060030396269E-2</v>
      </c>
      <c r="H39" s="43">
        <f t="shared" si="4"/>
        <v>2.8866721301711095E-2</v>
      </c>
      <c r="I39" s="43">
        <f t="shared" si="4"/>
        <v>2.4327795044308872E-2</v>
      </c>
      <c r="J39" s="43">
        <f t="shared" si="4"/>
        <v>2.4808061923873592E-2</v>
      </c>
      <c r="K39" s="43">
        <f t="shared" si="4"/>
        <v>3.2155378127284209E-2</v>
      </c>
      <c r="L39" s="43">
        <f t="shared" si="4"/>
        <v>2.6709044118171991E-2</v>
      </c>
      <c r="M39" s="43">
        <f t="shared" si="4"/>
        <v>2.1011898939040673E-2</v>
      </c>
      <c r="N39" s="44">
        <f>AVERAGE(D39:M39)</f>
        <v>4.801794017326514E-2</v>
      </c>
    </row>
    <row r="40" spans="1:14" x14ac:dyDescent="0.25">
      <c r="A40" s="3" t="s">
        <v>58</v>
      </c>
      <c r="B40" s="3" t="s">
        <v>59</v>
      </c>
      <c r="C40" s="3" t="s">
        <v>60</v>
      </c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4" x14ac:dyDescent="0.25">
      <c r="A41" s="3" t="s">
        <v>64</v>
      </c>
      <c r="B41" s="3" t="s">
        <v>65</v>
      </c>
      <c r="C41" s="3" t="s">
        <v>52</v>
      </c>
      <c r="D41" s="43">
        <f>D10/D11</f>
        <v>0.81839090208033671</v>
      </c>
      <c r="E41" s="43">
        <f>E10/E11</f>
        <v>1.6921575952338803</v>
      </c>
      <c r="F41" s="43">
        <f t="shared" ref="F41:M41" si="5">F10/F11</f>
        <v>5.230446941139097</v>
      </c>
      <c r="G41" s="43">
        <f t="shared" si="5"/>
        <v>0.34648522970829615</v>
      </c>
      <c r="H41" s="43">
        <f t="shared" si="5"/>
        <v>0.11206809253800908</v>
      </c>
      <c r="I41" s="43">
        <f t="shared" si="5"/>
        <v>-6.8598914838897259E-3</v>
      </c>
      <c r="J41" s="43">
        <f t="shared" si="5"/>
        <v>3.6567691055395946</v>
      </c>
      <c r="K41" s="43">
        <f t="shared" si="5"/>
        <v>0.10834308887284035</v>
      </c>
      <c r="L41" s="43">
        <f t="shared" si="5"/>
        <v>6.5133207554540815E-2</v>
      </c>
      <c r="M41" s="43">
        <f t="shared" si="5"/>
        <v>5.4785200994889274E-2</v>
      </c>
      <c r="N41" s="45">
        <f>AVERAGE(D41:M41)</f>
        <v>1.2077719472177595</v>
      </c>
    </row>
    <row r="42" spans="1:14" x14ac:dyDescent="0.25">
      <c r="A42" s="6" t="s">
        <v>66</v>
      </c>
      <c r="B42" s="6" t="s">
        <v>67</v>
      </c>
      <c r="C42" s="6" t="s">
        <v>68</v>
      </c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4" x14ac:dyDescent="0.25">
      <c r="A43" s="3" t="s">
        <v>69</v>
      </c>
      <c r="B43" s="3" t="s">
        <v>70</v>
      </c>
      <c r="C43" s="3" t="s">
        <v>52</v>
      </c>
      <c r="D43" s="43">
        <f>D12/D13</f>
        <v>0.16975138470247061</v>
      </c>
      <c r="E43" s="43">
        <f>E12/E13</f>
        <v>6.075293539585841E-2</v>
      </c>
      <c r="F43" s="43">
        <f t="shared" ref="F43:M43" si="6">F12/F13</f>
        <v>4.7660465805433504E-2</v>
      </c>
      <c r="G43" s="43">
        <f t="shared" si="6"/>
        <v>3.4007990872452327E-2</v>
      </c>
      <c r="H43" s="43">
        <f t="shared" si="6"/>
        <v>6.5208776830161047E-2</v>
      </c>
      <c r="I43" s="43">
        <f t="shared" si="6"/>
        <v>-0.13763554702977329</v>
      </c>
      <c r="J43" s="43">
        <f t="shared" si="6"/>
        <v>-0.14106611357252088</v>
      </c>
      <c r="K43" s="43">
        <f t="shared" si="6"/>
        <v>1.8684287274161993E-2</v>
      </c>
      <c r="L43" s="43">
        <f t="shared" si="6"/>
        <v>1.9420893717731213E-2</v>
      </c>
      <c r="M43" s="43">
        <f t="shared" si="6"/>
        <v>1.9589815962995107E-2</v>
      </c>
      <c r="N43" s="44">
        <f>AVERAGE(D43:M43)</f>
        <v>1.5637488995897005E-2</v>
      </c>
    </row>
    <row r="44" spans="1:14" x14ac:dyDescent="0.25">
      <c r="A44" s="6" t="s">
        <v>71</v>
      </c>
      <c r="B44" s="6" t="s">
        <v>72</v>
      </c>
      <c r="C44" s="6" t="s">
        <v>73</v>
      </c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4" x14ac:dyDescent="0.25">
      <c r="A45" s="3" t="s">
        <v>74</v>
      </c>
      <c r="B45" s="3" t="s">
        <v>75</v>
      </c>
      <c r="C45" s="3" t="s">
        <v>52</v>
      </c>
      <c r="D45" s="43">
        <f>D14/D15</f>
        <v>3.6023139217100833E-2</v>
      </c>
      <c r="E45" s="43">
        <f>E14/E15</f>
        <v>2.2846945644816537E-2</v>
      </c>
      <c r="F45" s="43">
        <f t="shared" ref="F45:M45" si="7">F14/F15</f>
        <v>4.0331941177473241E-2</v>
      </c>
      <c r="G45" s="43">
        <f t="shared" si="7"/>
        <v>1.9214039960717497E-2</v>
      </c>
      <c r="H45" s="43">
        <f t="shared" si="7"/>
        <v>2.3398629708576212E-2</v>
      </c>
      <c r="I45" s="43">
        <f t="shared" si="7"/>
        <v>-0.11711703007936004</v>
      </c>
      <c r="J45" s="43">
        <f t="shared" si="7"/>
        <v>-7.231283032651319E-3</v>
      </c>
      <c r="K45" s="43">
        <f t="shared" si="7"/>
        <v>8.6745383820736613E-2</v>
      </c>
      <c r="L45" s="43">
        <f t="shared" si="7"/>
        <v>1.0343554906119361E-2</v>
      </c>
      <c r="M45" s="43">
        <f t="shared" si="7"/>
        <v>7.5394086497658349E-3</v>
      </c>
      <c r="N45" s="44">
        <f>AVERAGE(D45:M45)</f>
        <v>1.2209472997329478E-2</v>
      </c>
    </row>
    <row r="46" spans="1:14" x14ac:dyDescent="0.25">
      <c r="A46" s="6" t="s">
        <v>76</v>
      </c>
      <c r="B46" s="6" t="s">
        <v>77</v>
      </c>
      <c r="C46" s="6" t="s">
        <v>78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4" x14ac:dyDescent="0.25">
      <c r="A47" s="3" t="s">
        <v>79</v>
      </c>
      <c r="B47" s="3" t="s">
        <v>80</v>
      </c>
      <c r="C47" s="3" t="s">
        <v>52</v>
      </c>
      <c r="D47" s="43">
        <f>D16/D17</f>
        <v>-1.3110650953621152</v>
      </c>
      <c r="E47" s="43">
        <f>E16/E17</f>
        <v>-0.19945402369007076</v>
      </c>
      <c r="F47" s="43">
        <f t="shared" ref="F47:M47" si="8">F16/F17</f>
        <v>-0.10153023576956222</v>
      </c>
      <c r="G47" s="43">
        <f t="shared" si="8"/>
        <v>-0.13831473284147378</v>
      </c>
      <c r="H47" s="43">
        <f t="shared" si="8"/>
        <v>0.20384131455981738</v>
      </c>
      <c r="I47" s="43">
        <f t="shared" si="8"/>
        <v>1.4653386837103015E-3</v>
      </c>
      <c r="J47" s="43">
        <f t="shared" si="8"/>
        <v>0.3887335503212353</v>
      </c>
      <c r="K47" s="43">
        <f t="shared" si="8"/>
        <v>0.20817019011030033</v>
      </c>
      <c r="L47" s="43">
        <f t="shared" si="8"/>
        <v>9.433057943625861E-2</v>
      </c>
      <c r="M47" s="43">
        <f t="shared" si="8"/>
        <v>0.17537109988442229</v>
      </c>
      <c r="N47" s="44">
        <f>AVERAGE(D47:M47)</f>
        <v>-6.7845201466747801E-2</v>
      </c>
    </row>
    <row r="48" spans="1:14" x14ac:dyDescent="0.25">
      <c r="A48" s="6" t="s">
        <v>81</v>
      </c>
      <c r="B48" s="6" t="s">
        <v>82</v>
      </c>
      <c r="C48" s="6" t="s">
        <v>83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4" x14ac:dyDescent="0.25">
      <c r="A49" s="3" t="s">
        <v>84</v>
      </c>
      <c r="B49" s="3" t="s">
        <v>85</v>
      </c>
      <c r="C49" s="3" t="s">
        <v>52</v>
      </c>
      <c r="D49" s="43">
        <f>D18/D19</f>
        <v>1.4574577778567549E-2</v>
      </c>
      <c r="E49" s="43">
        <f>E18/E19</f>
        <v>2.6624217631455314E-2</v>
      </c>
      <c r="F49" s="43">
        <f t="shared" ref="F49:M49" si="9">F18/F19</f>
        <v>1.3668012918670461E-2</v>
      </c>
      <c r="G49" s="43">
        <f t="shared" si="9"/>
        <v>3.2881711113474862E-2</v>
      </c>
      <c r="H49" s="43">
        <f t="shared" si="9"/>
        <v>4.8853512759038055E-3</v>
      </c>
      <c r="I49" s="43">
        <f t="shared" si="9"/>
        <v>0.14746132456495373</v>
      </c>
      <c r="J49" s="43">
        <f t="shared" si="9"/>
        <v>-9.2705830540402089E-4</v>
      </c>
      <c r="K49" s="43">
        <f t="shared" si="9"/>
        <v>2.7601106352711374E-2</v>
      </c>
      <c r="L49" s="43">
        <f t="shared" si="9"/>
        <v>5.957553222040877E-3</v>
      </c>
      <c r="M49" s="43">
        <f t="shared" si="9"/>
        <v>9.7564353808118533E-3</v>
      </c>
      <c r="N49" s="44">
        <f>AVERAGE(D49:M49)</f>
        <v>2.8248323193318582E-2</v>
      </c>
    </row>
    <row r="50" spans="1:14" x14ac:dyDescent="0.25">
      <c r="A50" s="6" t="s">
        <v>86</v>
      </c>
      <c r="B50" s="6" t="s">
        <v>87</v>
      </c>
      <c r="C50" s="6" t="s">
        <v>88</v>
      </c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4" x14ac:dyDescent="0.25">
      <c r="A51" s="3" t="s">
        <v>89</v>
      </c>
      <c r="B51" s="3" t="s">
        <v>90</v>
      </c>
      <c r="C51" s="3" t="s">
        <v>91</v>
      </c>
      <c r="D51" s="43">
        <f>D20/D21</f>
        <v>8.5267175572519088E-2</v>
      </c>
      <c r="E51" s="43">
        <f>E20/E21</f>
        <v>-2.2953697608075488E-2</v>
      </c>
      <c r="F51" s="43">
        <f t="shared" ref="F51:M51" si="10">F20/F21</f>
        <v>5.1995163240628778E-2</v>
      </c>
      <c r="G51" s="43">
        <f t="shared" si="10"/>
        <v>-1.9404454288175218E-2</v>
      </c>
      <c r="H51" s="43">
        <f t="shared" si="10"/>
        <v>5.3810158501440927E-2</v>
      </c>
      <c r="I51" s="43">
        <f t="shared" si="10"/>
        <v>4.9775357385976854E-2</v>
      </c>
      <c r="J51" s="43">
        <f t="shared" si="10"/>
        <v>5.3993661446681586E-2</v>
      </c>
      <c r="K51" s="43">
        <f t="shared" si="10"/>
        <v>1.4092537928551002E-2</v>
      </c>
      <c r="L51" s="43">
        <f t="shared" si="10"/>
        <v>2.5848644121565893E-2</v>
      </c>
      <c r="M51" s="43">
        <f t="shared" si="10"/>
        <v>2.1612707642644467E-2</v>
      </c>
      <c r="N51" s="44">
        <f>AVERAGE(D51:M51)</f>
        <v>3.1403725394375789E-2</v>
      </c>
    </row>
    <row r="52" spans="1:14" x14ac:dyDescent="0.25">
      <c r="A52" s="6" t="s">
        <v>92</v>
      </c>
      <c r="B52" s="6" t="s">
        <v>93</v>
      </c>
      <c r="C52" s="6" t="s">
        <v>55</v>
      </c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4" x14ac:dyDescent="0.25">
      <c r="A53" s="3" t="s">
        <v>94</v>
      </c>
      <c r="B53" s="3" t="s">
        <v>95</v>
      </c>
      <c r="C53" s="3" t="s">
        <v>91</v>
      </c>
      <c r="D53" s="43">
        <f>D22/D23</f>
        <v>1.2305841412458612E-3</v>
      </c>
      <c r="E53" s="43">
        <f>E22/E23</f>
        <v>4.6395901739975376E-3</v>
      </c>
      <c r="F53" s="43">
        <f t="shared" ref="F53:M53" si="11">F22/F23</f>
        <v>-4.9936857471856652E-3</v>
      </c>
      <c r="G53" s="43">
        <f t="shared" si="11"/>
        <v>4.0875716166082765E-3</v>
      </c>
      <c r="H53" s="43">
        <f t="shared" si="11"/>
        <v>-8.2605161037229216E-3</v>
      </c>
      <c r="I53" s="43">
        <f t="shared" si="11"/>
        <v>-4.4191497906240974E-2</v>
      </c>
      <c r="J53" s="43">
        <f t="shared" si="11"/>
        <v>1.2149862367578384E-2</v>
      </c>
      <c r="K53" s="43">
        <f t="shared" si="11"/>
        <v>1.3890028882612588E-2</v>
      </c>
      <c r="L53" s="43">
        <f t="shared" si="11"/>
        <v>1.2679169398927683E-2</v>
      </c>
      <c r="M53" s="43">
        <f t="shared" si="11"/>
        <v>1.0188356593531466E-2</v>
      </c>
      <c r="N53" s="44">
        <f>AVERAGE(D53:M53)</f>
        <v>1.4194634173522318E-4</v>
      </c>
    </row>
    <row r="54" spans="1:14" x14ac:dyDescent="0.25">
      <c r="A54" s="6" t="s">
        <v>97</v>
      </c>
      <c r="B54" s="6" t="s">
        <v>98</v>
      </c>
      <c r="C54" s="6" t="s">
        <v>99</v>
      </c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4" x14ac:dyDescent="0.25">
      <c r="A55" s="3" t="s">
        <v>100</v>
      </c>
      <c r="B55" s="3" t="s">
        <v>101</v>
      </c>
      <c r="C55" s="3" t="s">
        <v>102</v>
      </c>
      <c r="D55" s="43">
        <f>D24/D25</f>
        <v>0.39609082043886706</v>
      </c>
      <c r="E55" s="43">
        <f>E24/E25</f>
        <v>0.43835769359007931</v>
      </c>
      <c r="F55" s="43">
        <f t="shared" ref="F55:M55" si="12">F24/F25</f>
        <v>0.45772769898176191</v>
      </c>
      <c r="G55" s="43">
        <f t="shared" si="12"/>
        <v>0.39473633304189187</v>
      </c>
      <c r="H55" s="43">
        <f t="shared" si="12"/>
        <v>0.45014565612588608</v>
      </c>
      <c r="I55" s="43">
        <f t="shared" si="12"/>
        <v>0.42183029752798834</v>
      </c>
      <c r="J55" s="43">
        <f t="shared" si="12"/>
        <v>0.44434161160597163</v>
      </c>
      <c r="K55" s="43">
        <f t="shared" si="12"/>
        <v>0.36417019331568029</v>
      </c>
      <c r="L55" s="43">
        <f t="shared" si="12"/>
        <v>0.39807039377856834</v>
      </c>
      <c r="M55" s="43">
        <f t="shared" si="12"/>
        <v>0.33172057792674703</v>
      </c>
      <c r="N55" s="44">
        <f>AVERAGE(D55:M55)</f>
        <v>0.40971912763334417</v>
      </c>
    </row>
    <row r="56" spans="1:14" x14ac:dyDescent="0.25">
      <c r="A56" s="6" t="s">
        <v>103</v>
      </c>
      <c r="B56" s="6" t="s">
        <v>104</v>
      </c>
      <c r="C56" s="6" t="s">
        <v>105</v>
      </c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4" x14ac:dyDescent="0.25">
      <c r="A57" s="3" t="s">
        <v>106</v>
      </c>
      <c r="B57" s="3" t="s">
        <v>107</v>
      </c>
      <c r="C57" s="3" t="s">
        <v>102</v>
      </c>
      <c r="D57" s="43">
        <f>D26/D27</f>
        <v>-0.54336055372898728</v>
      </c>
      <c r="E57" s="43">
        <f>E26/E27</f>
        <v>-0.31748116912768815</v>
      </c>
      <c r="F57" s="43">
        <f t="shared" ref="F57:M57" si="13">F26/F27</f>
        <v>-0.10602831011393177</v>
      </c>
      <c r="G57" s="43">
        <f t="shared" si="13"/>
        <v>-3.6854183340278984E-2</v>
      </c>
      <c r="H57" s="43">
        <f t="shared" si="13"/>
        <v>0.37546898995306166</v>
      </c>
      <c r="I57" s="43">
        <f t="shared" si="13"/>
        <v>0.25857361089275643</v>
      </c>
      <c r="J57" s="43">
        <f t="shared" si="13"/>
        <v>-4.9665712936413468E-2</v>
      </c>
      <c r="K57" s="43">
        <f t="shared" si="13"/>
        <v>7.5674878587218136E-2</v>
      </c>
      <c r="L57" s="43">
        <f t="shared" si="13"/>
        <v>6.4995451289131506E-2</v>
      </c>
      <c r="M57" s="43">
        <f t="shared" si="13"/>
        <v>6.9619585172054729E-2</v>
      </c>
      <c r="N57" s="44">
        <f>AVERAGE(D57:M57)</f>
        <v>-2.0905741335307711E-2</v>
      </c>
    </row>
    <row r="58" spans="1:14" x14ac:dyDescent="0.25">
      <c r="A58" s="6" t="s">
        <v>108</v>
      </c>
      <c r="B58" s="6" t="s">
        <v>109</v>
      </c>
      <c r="C58" s="6" t="s">
        <v>88</v>
      </c>
      <c r="D58" s="8"/>
      <c r="E58" s="8"/>
      <c r="F58" s="8"/>
      <c r="G58" s="8"/>
      <c r="H58" s="8"/>
      <c r="I58" s="8"/>
      <c r="J58" s="8"/>
      <c r="K58" s="8"/>
      <c r="L58" s="8"/>
      <c r="M58" s="8"/>
    </row>
    <row r="59" spans="1:14" x14ac:dyDescent="0.25">
      <c r="A59" s="3" t="s">
        <v>110</v>
      </c>
      <c r="B59" s="3" t="s">
        <v>111</v>
      </c>
      <c r="C59" s="3" t="s">
        <v>102</v>
      </c>
      <c r="D59" s="43">
        <f>D28/D29</f>
        <v>3.0665823361451419</v>
      </c>
      <c r="E59" s="43">
        <f>E28/E29</f>
        <v>0.31886234126165464</v>
      </c>
      <c r="F59" s="43">
        <f t="shared" ref="F59:M59" si="14">F28/F29</f>
        <v>-0.22353668791273854</v>
      </c>
      <c r="G59" s="43">
        <f t="shared" si="14"/>
        <v>-2.9412384044319492E-2</v>
      </c>
      <c r="H59" s="43">
        <f t="shared" si="14"/>
        <v>1.0337278214124468</v>
      </c>
      <c r="I59" s="43">
        <f t="shared" si="14"/>
        <v>0.27632149004721263</v>
      </c>
      <c r="J59" s="43">
        <f t="shared" si="14"/>
        <v>0.14549884640942795</v>
      </c>
      <c r="K59" s="43">
        <f t="shared" si="14"/>
        <v>0.22402115237170112</v>
      </c>
      <c r="L59" s="43">
        <f t="shared" si="14"/>
        <v>0.17397983451006147</v>
      </c>
      <c r="M59" s="43">
        <f t="shared" si="14"/>
        <v>-0.1302872239752412</v>
      </c>
      <c r="N59" s="44">
        <f>AVERAGE(D59:M59)</f>
        <v>0.48557575262253472</v>
      </c>
    </row>
    <row r="60" spans="1:14" x14ac:dyDescent="0.25">
      <c r="A60" s="6" t="s">
        <v>112</v>
      </c>
      <c r="B60" s="6" t="s">
        <v>113</v>
      </c>
      <c r="C60" s="6" t="s">
        <v>114</v>
      </c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4" x14ac:dyDescent="0.25">
      <c r="A61" s="3" t="s">
        <v>115</v>
      </c>
      <c r="B61" s="3" t="s">
        <v>116</v>
      </c>
      <c r="C61" s="3" t="s">
        <v>102</v>
      </c>
      <c r="D61" s="43">
        <f>D30/D31</f>
        <v>0.13285653083897192</v>
      </c>
      <c r="E61" s="43">
        <f>E30/E31</f>
        <v>0.19633919666482583</v>
      </c>
      <c r="F61" s="43">
        <f t="shared" ref="F61:M61" si="15">F30/F31</f>
        <v>0.38285947587566066</v>
      </c>
      <c r="G61" s="43">
        <f t="shared" si="15"/>
        <v>0.30843136863007037</v>
      </c>
      <c r="H61" s="43">
        <f t="shared" si="15"/>
        <v>6.7821109260835732E-2</v>
      </c>
      <c r="I61" s="43">
        <f t="shared" si="15"/>
        <v>-0.13782158657397994</v>
      </c>
      <c r="J61" s="43">
        <f t="shared" si="15"/>
        <v>-3.7649831298792076E-3</v>
      </c>
      <c r="K61" s="43">
        <f t="shared" si="15"/>
        <v>4.2427887954518823E-2</v>
      </c>
      <c r="L61" s="43">
        <f t="shared" si="15"/>
        <v>1.1114423250430818E-2</v>
      </c>
      <c r="M61" s="43">
        <f t="shared" si="15"/>
        <v>1.9837773595797002E-2</v>
      </c>
      <c r="N61" s="44">
        <f>AVERAGE(D61:M61)</f>
        <v>0.10201011963672521</v>
      </c>
    </row>
    <row r="62" spans="1:14" x14ac:dyDescent="0.25">
      <c r="A62" s="6" t="s">
        <v>117</v>
      </c>
      <c r="B62" s="6" t="s">
        <v>87</v>
      </c>
      <c r="C62" s="6" t="s">
        <v>88</v>
      </c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14" x14ac:dyDescent="0.25">
      <c r="N63" s="45">
        <f>AVERAGE(N33:N61)</f>
        <v>0.20936588680022356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W34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0" sqref="D10"/>
    </sheetView>
  </sheetViews>
  <sheetFormatPr defaultRowHeight="15" x14ac:dyDescent="0.25"/>
  <cols>
    <col min="2" max="2" width="55.42578125" style="9" customWidth="1"/>
    <col min="3" max="3" width="11.28515625" bestFit="1" customWidth="1"/>
    <col min="4" max="49" width="18" customWidth="1"/>
  </cols>
  <sheetData>
    <row r="1" spans="1:49" s="10" customFormat="1" ht="39" x14ac:dyDescent="0.25">
      <c r="A1" s="1" t="s">
        <v>0</v>
      </c>
      <c r="B1" s="1" t="s">
        <v>1</v>
      </c>
      <c r="C1" s="1" t="s">
        <v>2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  <c r="AB1" s="2" t="s">
        <v>29</v>
      </c>
      <c r="AC1" s="2" t="s">
        <v>30</v>
      </c>
      <c r="AD1" s="2" t="s">
        <v>31</v>
      </c>
      <c r="AE1" s="2" t="s">
        <v>32</v>
      </c>
      <c r="AF1" s="2" t="s">
        <v>33</v>
      </c>
      <c r="AG1" s="2" t="s">
        <v>34</v>
      </c>
      <c r="AH1" s="2" t="s">
        <v>35</v>
      </c>
      <c r="AI1" s="2" t="s">
        <v>36</v>
      </c>
      <c r="AJ1" s="2" t="s">
        <v>118</v>
      </c>
      <c r="AK1" s="2" t="s">
        <v>119</v>
      </c>
      <c r="AL1" s="2" t="s">
        <v>120</v>
      </c>
      <c r="AM1" s="2" t="s">
        <v>121</v>
      </c>
      <c r="AN1" s="2" t="s">
        <v>122</v>
      </c>
      <c r="AO1" s="2" t="s">
        <v>123</v>
      </c>
      <c r="AP1" s="2" t="s">
        <v>124</v>
      </c>
      <c r="AQ1" s="2" t="s">
        <v>125</v>
      </c>
      <c r="AR1" s="2" t="s">
        <v>126</v>
      </c>
      <c r="AS1" s="2" t="s">
        <v>127</v>
      </c>
      <c r="AT1" s="2" t="s">
        <v>128</v>
      </c>
      <c r="AU1" s="2" t="s">
        <v>129</v>
      </c>
      <c r="AV1" s="2" t="s">
        <v>130</v>
      </c>
      <c r="AW1" s="2" t="s">
        <v>131</v>
      </c>
    </row>
    <row r="2" spans="1:49" x14ac:dyDescent="0.25">
      <c r="A2" s="3" t="s">
        <v>37</v>
      </c>
      <c r="B2" s="3" t="s">
        <v>38</v>
      </c>
      <c r="C2" s="3" t="s">
        <v>39</v>
      </c>
      <c r="D2" s="4" t="s">
        <v>41</v>
      </c>
      <c r="E2" s="5">
        <v>39528290.796674788</v>
      </c>
      <c r="F2" s="5">
        <v>48694228.613752872</v>
      </c>
      <c r="G2" s="5">
        <v>48302441.773597151</v>
      </c>
      <c r="H2" s="5">
        <v>44764191.653884947</v>
      </c>
      <c r="I2" s="5">
        <v>47017705.248393118</v>
      </c>
      <c r="J2" s="5">
        <v>46555423.583835363</v>
      </c>
      <c r="K2" s="5">
        <v>44568904.077485211</v>
      </c>
      <c r="L2" s="5">
        <v>45034018.144011497</v>
      </c>
      <c r="M2" s="5">
        <v>34891407.643347979</v>
      </c>
      <c r="N2" s="5">
        <v>26600943.70508194</v>
      </c>
      <c r="O2" s="5">
        <v>26012967.58055687</v>
      </c>
      <c r="P2" s="5">
        <v>21596943.620681763</v>
      </c>
      <c r="Q2" s="5">
        <v>17241995.219476521</v>
      </c>
      <c r="R2" s="5">
        <v>13558151.130340993</v>
      </c>
      <c r="S2" s="5">
        <v>11584772.22696878</v>
      </c>
      <c r="T2" s="4" t="s">
        <v>41</v>
      </c>
      <c r="U2" s="5">
        <v>659980.7246774435</v>
      </c>
      <c r="V2" s="5">
        <v>782999.8865686357</v>
      </c>
      <c r="W2" s="5">
        <v>860823.95691052079</v>
      </c>
      <c r="X2" s="5">
        <v>677281.83155879378</v>
      </c>
      <c r="Y2" s="5">
        <v>642525.72548389435</v>
      </c>
      <c r="Z2" s="5">
        <v>677047.05446958542</v>
      </c>
      <c r="AA2" s="5">
        <v>815207.29527622461</v>
      </c>
      <c r="AB2" s="5">
        <v>684588.98639678955</v>
      </c>
      <c r="AC2" s="5">
        <v>505796.14755511284</v>
      </c>
      <c r="AD2" s="5">
        <v>376037.09346055984</v>
      </c>
      <c r="AE2" s="5">
        <v>412385.43778657913</v>
      </c>
      <c r="AF2" s="5">
        <v>303734.30585861206</v>
      </c>
      <c r="AG2" s="5">
        <v>198798.96968603134</v>
      </c>
      <c r="AH2" s="5">
        <v>52979.950003325939</v>
      </c>
      <c r="AI2" s="5">
        <v>661.14827059209347</v>
      </c>
      <c r="AJ2" s="5" t="s">
        <v>41</v>
      </c>
      <c r="AK2" s="5" t="s">
        <v>41</v>
      </c>
      <c r="AL2" s="5" t="s">
        <v>41</v>
      </c>
      <c r="AM2" s="5" t="s">
        <v>41</v>
      </c>
      <c r="AN2" s="5" t="s">
        <v>41</v>
      </c>
      <c r="AO2" s="5" t="s">
        <v>41</v>
      </c>
      <c r="AP2" s="5" t="s">
        <v>41</v>
      </c>
      <c r="AQ2" s="5" t="s">
        <v>41</v>
      </c>
      <c r="AR2" s="5" t="s">
        <v>41</v>
      </c>
      <c r="AS2" s="5" t="s">
        <v>41</v>
      </c>
      <c r="AT2" s="5" t="s">
        <v>41</v>
      </c>
      <c r="AU2" s="5" t="s">
        <v>41</v>
      </c>
      <c r="AV2" s="5" t="s">
        <v>41</v>
      </c>
      <c r="AW2" s="5" t="s">
        <v>41</v>
      </c>
    </row>
    <row r="3" spans="1:49" x14ac:dyDescent="0.25">
      <c r="A3" s="6" t="s">
        <v>42</v>
      </c>
      <c r="B3" s="6" t="s">
        <v>43</v>
      </c>
      <c r="C3" s="6" t="s">
        <v>44</v>
      </c>
      <c r="D3" s="7" t="s">
        <v>41</v>
      </c>
      <c r="E3" s="8">
        <v>238299495.16965154</v>
      </c>
      <c r="F3" s="8">
        <v>275986482.64222145</v>
      </c>
      <c r="G3" s="8">
        <v>282126920.50933838</v>
      </c>
      <c r="H3" s="8">
        <v>271712133.47268105</v>
      </c>
      <c r="I3" s="8">
        <v>275171041.15176201</v>
      </c>
      <c r="J3" s="8">
        <v>290581701.85792446</v>
      </c>
      <c r="K3" s="8">
        <v>280343879.81778383</v>
      </c>
      <c r="L3" s="8">
        <v>295184446.49219513</v>
      </c>
      <c r="M3" s="8">
        <v>239303574.99332428</v>
      </c>
      <c r="N3" s="8">
        <v>180094013.64840269</v>
      </c>
      <c r="O3" s="8">
        <v>190437923.04502726</v>
      </c>
      <c r="P3" s="8">
        <v>162383554.78115082</v>
      </c>
      <c r="Q3" s="8">
        <v>127120707.38931894</v>
      </c>
      <c r="R3" s="8">
        <v>75820039.550542831</v>
      </c>
      <c r="S3" s="8">
        <v>66247939.583301544</v>
      </c>
      <c r="T3" s="7" t="s">
        <v>41</v>
      </c>
      <c r="U3" s="8">
        <v>-1593541.2905454636</v>
      </c>
      <c r="V3" s="8">
        <v>275686.11028194427</v>
      </c>
      <c r="W3" s="8">
        <v>832563.63570690155</v>
      </c>
      <c r="X3" s="8">
        <v>-727907.90700912476</v>
      </c>
      <c r="Y3" s="8">
        <v>1585248.5856056213</v>
      </c>
      <c r="Z3" s="8">
        <v>1406880.2174329758</v>
      </c>
      <c r="AA3" s="8">
        <v>1445410.8599424362</v>
      </c>
      <c r="AB3" s="8">
        <v>2281613.3630275726</v>
      </c>
      <c r="AC3" s="8">
        <v>1557223.7972259521</v>
      </c>
      <c r="AD3" s="8">
        <v>1085327.9638290405</v>
      </c>
      <c r="AE3" s="8">
        <v>978941.95910692215</v>
      </c>
      <c r="AF3" s="8">
        <v>678706.73713684082</v>
      </c>
      <c r="AG3" s="8">
        <v>538171.17009162903</v>
      </c>
      <c r="AH3" s="8">
        <v>285890.54002761841</v>
      </c>
      <c r="AI3" s="8">
        <v>211223.69635105133</v>
      </c>
      <c r="AJ3" s="8" t="s">
        <v>41</v>
      </c>
      <c r="AK3" s="8">
        <v>10036667.496460019</v>
      </c>
      <c r="AL3" s="8">
        <v>15014251.674363168</v>
      </c>
      <c r="AM3" s="8">
        <v>12507601.643648909</v>
      </c>
      <c r="AN3" s="8">
        <v>6868383.3230913915</v>
      </c>
      <c r="AO3" s="8">
        <v>17756721.284878194</v>
      </c>
      <c r="AP3" s="8">
        <v>14187978.642192401</v>
      </c>
      <c r="AQ3" s="8">
        <v>7147180.9491190035</v>
      </c>
      <c r="AR3" s="8">
        <v>22582089.521427061</v>
      </c>
      <c r="AS3" s="8">
        <v>24125784.696836364</v>
      </c>
      <c r="AT3" s="8">
        <v>13497926.830068411</v>
      </c>
      <c r="AU3" s="8">
        <v>12924574.820585798</v>
      </c>
      <c r="AV3" s="8">
        <v>7416891.7434290275</v>
      </c>
      <c r="AW3" s="8">
        <v>3987374.5382360639</v>
      </c>
    </row>
    <row r="4" spans="1:49" x14ac:dyDescent="0.25">
      <c r="A4" s="3" t="s">
        <v>45</v>
      </c>
      <c r="B4" s="3" t="s">
        <v>46</v>
      </c>
      <c r="C4" s="3" t="s">
        <v>39</v>
      </c>
      <c r="D4" s="4" t="s">
        <v>41</v>
      </c>
      <c r="E4" s="5">
        <v>41747437.66335398</v>
      </c>
      <c r="F4" s="5">
        <v>43429173.910096295</v>
      </c>
      <c r="G4" s="5">
        <v>41292890.261515975</v>
      </c>
      <c r="H4" s="5">
        <v>37854061.405323446</v>
      </c>
      <c r="I4" s="5">
        <v>37225427.601918578</v>
      </c>
      <c r="J4" s="5">
        <v>37841627.644374967</v>
      </c>
      <c r="K4" s="5">
        <v>36135791.110493243</v>
      </c>
      <c r="L4" s="5">
        <v>36609081.96413517</v>
      </c>
      <c r="M4" s="5">
        <v>28649646.547138691</v>
      </c>
      <c r="N4" s="5">
        <v>20942492.394983768</v>
      </c>
      <c r="O4" s="5">
        <v>21167494.577467442</v>
      </c>
      <c r="P4" s="5">
        <v>17800849.501580004</v>
      </c>
      <c r="Q4" s="5">
        <v>14800171.893388033</v>
      </c>
      <c r="R4" s="5">
        <v>11898645.897857845</v>
      </c>
      <c r="S4" s="5">
        <v>10818765.840660781</v>
      </c>
      <c r="T4" s="4" t="s">
        <v>41</v>
      </c>
      <c r="U4" s="5">
        <v>585136.19524985552</v>
      </c>
      <c r="V4" s="5">
        <v>648738.30237239599</v>
      </c>
      <c r="W4" s="5">
        <v>746890.60261845589</v>
      </c>
      <c r="X4" s="5">
        <v>487362.07620054483</v>
      </c>
      <c r="Y4" s="5">
        <v>715161.85082495213</v>
      </c>
      <c r="Z4" s="5">
        <v>603985.20603775978</v>
      </c>
      <c r="AA4" s="5">
        <v>684017.38243550062</v>
      </c>
      <c r="AB4" s="5">
        <v>620920.44055461884</v>
      </c>
      <c r="AC4" s="5">
        <v>441224.38821196556</v>
      </c>
      <c r="AD4" s="5">
        <v>362412.56108880043</v>
      </c>
      <c r="AE4" s="5">
        <v>399642.31193065643</v>
      </c>
      <c r="AF4" s="5">
        <v>340297.8041768074</v>
      </c>
      <c r="AG4" s="5">
        <v>302577.87108421326</v>
      </c>
      <c r="AH4" s="5">
        <v>81690.063461661339</v>
      </c>
      <c r="AI4" s="5">
        <v>-5844.5507120341063</v>
      </c>
      <c r="AJ4" s="5" t="s">
        <v>41</v>
      </c>
      <c r="AK4" s="5">
        <v>7890281.8995071566</v>
      </c>
      <c r="AL4" s="5">
        <v>8446845.9296175819</v>
      </c>
      <c r="AM4" s="5">
        <v>7998924.75235599</v>
      </c>
      <c r="AN4" s="5">
        <v>6347683.2772204969</v>
      </c>
      <c r="AO4" s="5">
        <v>8990117.4295061603</v>
      </c>
      <c r="AP4" s="5">
        <v>8130483.0176698584</v>
      </c>
      <c r="AQ4" s="5">
        <v>5835276.6894315956</v>
      </c>
      <c r="AR4" s="5">
        <v>9190234.4845699221</v>
      </c>
      <c r="AS4" s="5">
        <v>5642485.8951210594</v>
      </c>
      <c r="AT4" s="5">
        <v>5319338.7626479929</v>
      </c>
      <c r="AU4" s="5">
        <v>5560842.3879468627</v>
      </c>
      <c r="AV4" s="5">
        <v>3570739.1416004458</v>
      </c>
      <c r="AW4" s="5">
        <v>2635632.1058801301</v>
      </c>
    </row>
    <row r="5" spans="1:49" x14ac:dyDescent="0.25">
      <c r="A5" s="6" t="s">
        <v>47</v>
      </c>
      <c r="B5" s="6" t="s">
        <v>48</v>
      </c>
      <c r="C5" s="6" t="s">
        <v>49</v>
      </c>
      <c r="D5" s="7" t="s">
        <v>41</v>
      </c>
      <c r="E5" s="8">
        <v>1588163119.0407276</v>
      </c>
      <c r="F5" s="8">
        <v>1674517985.5005744</v>
      </c>
      <c r="G5" s="8">
        <v>1650467026.4750721</v>
      </c>
      <c r="H5" s="8">
        <v>1528492747.8122711</v>
      </c>
      <c r="I5" s="8">
        <v>1512656386.382103</v>
      </c>
      <c r="J5" s="8">
        <v>1474733448.1531382</v>
      </c>
      <c r="K5" s="8">
        <v>1572615644.105077</v>
      </c>
      <c r="L5" s="8">
        <v>1577744693.9706802</v>
      </c>
      <c r="M5" s="8">
        <v>1260162022.4640369</v>
      </c>
      <c r="N5" s="8">
        <v>1000881190.3129816</v>
      </c>
      <c r="O5" s="7" t="s">
        <v>41</v>
      </c>
      <c r="P5" s="7" t="s">
        <v>41</v>
      </c>
      <c r="Q5" s="7" t="s">
        <v>41</v>
      </c>
      <c r="R5" s="7" t="s">
        <v>41</v>
      </c>
      <c r="S5" s="7" t="s">
        <v>41</v>
      </c>
      <c r="T5" s="7" t="s">
        <v>41</v>
      </c>
      <c r="U5" s="8">
        <v>3631176.29134655</v>
      </c>
      <c r="V5" s="8">
        <v>3301613.5468482971</v>
      </c>
      <c r="W5" s="8">
        <v>1614988.7323379517</v>
      </c>
      <c r="X5" s="8">
        <v>3607193.8228607178</v>
      </c>
      <c r="Y5" s="8">
        <v>5748263.1618976593</v>
      </c>
      <c r="Z5" s="8">
        <v>1596173.7465858459</v>
      </c>
      <c r="AA5" s="8">
        <v>3859160.7111692429</v>
      </c>
      <c r="AB5" s="8">
        <v>2361254.1675567627</v>
      </c>
      <c r="AC5" s="8">
        <v>7618859.6642017365</v>
      </c>
      <c r="AD5" s="8">
        <v>5810043.7194108963</v>
      </c>
      <c r="AE5" s="8" t="s">
        <v>41</v>
      </c>
      <c r="AF5" s="8" t="s">
        <v>41</v>
      </c>
      <c r="AG5" s="8" t="s">
        <v>41</v>
      </c>
      <c r="AH5" s="8" t="s">
        <v>41</v>
      </c>
      <c r="AI5" s="8" t="s">
        <v>41</v>
      </c>
      <c r="AJ5" s="8" t="s">
        <v>41</v>
      </c>
      <c r="AK5" s="8">
        <v>34203785.222690597</v>
      </c>
      <c r="AL5" s="8">
        <v>46502923.288814031</v>
      </c>
      <c r="AM5" s="8">
        <v>29176526.458705798</v>
      </c>
      <c r="AN5" s="8">
        <v>17275788.190085784</v>
      </c>
      <c r="AO5" s="8">
        <v>40113682.468306608</v>
      </c>
      <c r="AP5" s="8">
        <v>52168831.664187506</v>
      </c>
      <c r="AQ5" s="8">
        <v>29094955.464195527</v>
      </c>
      <c r="AR5" s="8">
        <v>67904573.281010985</v>
      </c>
      <c r="AS5" s="8">
        <v>78082835.713604912</v>
      </c>
      <c r="AT5" s="8">
        <v>53137750.098939873</v>
      </c>
      <c r="AU5" s="8" t="s">
        <v>41</v>
      </c>
      <c r="AV5" s="8" t="s">
        <v>41</v>
      </c>
      <c r="AW5" s="8" t="s">
        <v>41</v>
      </c>
    </row>
    <row r="6" spans="1:49" x14ac:dyDescent="0.25">
      <c r="A6" s="3" t="s">
        <v>50</v>
      </c>
      <c r="B6" s="3" t="s">
        <v>51</v>
      </c>
      <c r="C6" s="3" t="s">
        <v>52</v>
      </c>
      <c r="D6" s="4" t="s">
        <v>41</v>
      </c>
      <c r="E6" s="5">
        <v>47794535.603374243</v>
      </c>
      <c r="F6" s="5">
        <v>52630048.049241304</v>
      </c>
      <c r="G6" s="42">
        <v>48636823.435512185</v>
      </c>
      <c r="H6" s="42">
        <v>42895213.009423018</v>
      </c>
      <c r="I6" s="5">
        <v>45237982.598015666</v>
      </c>
      <c r="J6" s="5">
        <v>45825387.858170271</v>
      </c>
      <c r="K6" s="5">
        <v>44547503.090906136</v>
      </c>
      <c r="L6" s="5">
        <v>50963531.052911289</v>
      </c>
      <c r="M6" s="5">
        <v>23261879.884672165</v>
      </c>
      <c r="N6" s="5">
        <v>19002238.908290863</v>
      </c>
      <c r="O6" s="5">
        <v>20056614.569547772</v>
      </c>
      <c r="P6" s="5" t="s">
        <v>41</v>
      </c>
      <c r="Q6" s="5" t="s">
        <v>41</v>
      </c>
      <c r="R6" s="5" t="s">
        <v>41</v>
      </c>
      <c r="S6" s="5" t="s">
        <v>41</v>
      </c>
      <c r="T6" s="4" t="s">
        <v>41</v>
      </c>
      <c r="U6" s="5">
        <v>777001.57478153706</v>
      </c>
      <c r="V6" s="5">
        <v>927954.87493276596</v>
      </c>
      <c r="W6" s="5">
        <v>952509.9881529808</v>
      </c>
      <c r="X6" s="5">
        <v>851261.198168993</v>
      </c>
      <c r="Y6" s="5">
        <v>853648.6891835928</v>
      </c>
      <c r="Z6" s="5">
        <v>849524.63103532791</v>
      </c>
      <c r="AA6" s="5">
        <v>1195556.7075908184</v>
      </c>
      <c r="AB6" s="5">
        <v>888090.33557772636</v>
      </c>
      <c r="AC6" s="5">
        <v>614911.53998374939</v>
      </c>
      <c r="AD6" s="5">
        <v>470640.55541753769</v>
      </c>
      <c r="AE6" s="5">
        <v>439573.30276072025</v>
      </c>
      <c r="AF6" s="5" t="s">
        <v>41</v>
      </c>
      <c r="AG6" s="5" t="s">
        <v>41</v>
      </c>
      <c r="AH6" s="5" t="s">
        <v>41</v>
      </c>
      <c r="AI6" s="5" t="s">
        <v>41</v>
      </c>
      <c r="AJ6" s="5" t="s">
        <v>41</v>
      </c>
      <c r="AK6" s="5">
        <v>13373458.300290929</v>
      </c>
      <c r="AL6" s="5">
        <v>15641889.942592254</v>
      </c>
      <c r="AM6" s="5">
        <v>14183453.22417061</v>
      </c>
      <c r="AN6" s="5">
        <v>10841094.414244594</v>
      </c>
      <c r="AO6" s="5">
        <v>15844005.206157448</v>
      </c>
      <c r="AP6" s="5">
        <v>14882057.15126534</v>
      </c>
      <c r="AQ6" s="5">
        <v>11172675.953459622</v>
      </c>
      <c r="AR6" s="5">
        <v>24412209.542301342</v>
      </c>
      <c r="AS6" s="5">
        <v>12978764.661643848</v>
      </c>
      <c r="AT6" s="5">
        <v>8907814.4306301735</v>
      </c>
      <c r="AU6" s="5">
        <v>7682742.4043512894</v>
      </c>
      <c r="AV6" s="5" t="s">
        <v>41</v>
      </c>
      <c r="AW6" s="5" t="s">
        <v>41</v>
      </c>
    </row>
    <row r="7" spans="1:49" x14ac:dyDescent="0.25">
      <c r="A7" s="6" t="s">
        <v>53</v>
      </c>
      <c r="B7" s="6" t="s">
        <v>54</v>
      </c>
      <c r="C7" s="6" t="s">
        <v>55</v>
      </c>
      <c r="D7" s="7" t="s">
        <v>41</v>
      </c>
      <c r="E7" s="8">
        <v>1024908795.5941916</v>
      </c>
      <c r="F7" s="8">
        <v>1166512748.4897614</v>
      </c>
      <c r="G7" s="8">
        <v>1222888863.8243079</v>
      </c>
      <c r="H7" s="8">
        <v>1199079745.2871799</v>
      </c>
      <c r="I7" s="8">
        <v>1241966371.5761664</v>
      </c>
      <c r="J7" s="8">
        <v>1337962102.5670767</v>
      </c>
      <c r="K7" s="8">
        <v>1455169540.3689742</v>
      </c>
      <c r="L7" s="8">
        <v>1504134214.6110535</v>
      </c>
      <c r="M7" s="8">
        <v>1084267378.3154011</v>
      </c>
      <c r="N7" s="8">
        <v>928762208.85041952</v>
      </c>
      <c r="O7" s="8" t="s">
        <v>41</v>
      </c>
      <c r="P7" s="8" t="s">
        <v>41</v>
      </c>
      <c r="Q7" s="8" t="s">
        <v>41</v>
      </c>
      <c r="R7" s="8" t="s">
        <v>41</v>
      </c>
      <c r="S7" s="8" t="s">
        <v>41</v>
      </c>
      <c r="T7" s="7" t="s">
        <v>41</v>
      </c>
      <c r="U7" s="8">
        <v>2899113.6689186096</v>
      </c>
      <c r="V7" s="8">
        <v>-18732864.298057556</v>
      </c>
      <c r="W7" s="8">
        <v>1613009.5794796944</v>
      </c>
      <c r="X7" s="8">
        <v>-11439643.337011337</v>
      </c>
      <c r="Y7" s="8">
        <v>2197621.6695427895</v>
      </c>
      <c r="Z7" s="8">
        <v>2931024.4628190994</v>
      </c>
      <c r="AA7" s="8">
        <v>6303388.6076807976</v>
      </c>
      <c r="AB7" s="8">
        <v>9831002.2330284119</v>
      </c>
      <c r="AC7" s="8">
        <v>8070459.833407402</v>
      </c>
      <c r="AD7" s="8">
        <v>3222362.3186945915</v>
      </c>
      <c r="AE7" s="8" t="s">
        <v>41</v>
      </c>
      <c r="AF7" s="8" t="s">
        <v>41</v>
      </c>
      <c r="AG7" s="8" t="s">
        <v>41</v>
      </c>
      <c r="AH7" s="8" t="s">
        <v>41</v>
      </c>
      <c r="AI7" s="8" t="s">
        <v>41</v>
      </c>
      <c r="AJ7" s="8" t="s">
        <v>41</v>
      </c>
      <c r="AK7" s="8">
        <v>37551015.900740124</v>
      </c>
      <c r="AL7" s="8">
        <v>42972612.525715634</v>
      </c>
      <c r="AM7" s="8">
        <v>28309830.253590461</v>
      </c>
      <c r="AN7" s="8">
        <v>15997331.199492987</v>
      </c>
      <c r="AO7" s="8">
        <v>40433944.234806433</v>
      </c>
      <c r="AP7" s="8">
        <v>56926297.427314229</v>
      </c>
      <c r="AQ7" s="8">
        <v>32097855.82758233</v>
      </c>
      <c r="AR7" s="8">
        <v>111566278.28701952</v>
      </c>
      <c r="AS7" s="8" t="s">
        <v>41</v>
      </c>
      <c r="AT7" s="8" t="s">
        <v>41</v>
      </c>
      <c r="AU7" s="8" t="s">
        <v>41</v>
      </c>
      <c r="AV7" s="8" t="s">
        <v>41</v>
      </c>
      <c r="AW7" s="8" t="s">
        <v>41</v>
      </c>
    </row>
    <row r="8" spans="1:49" x14ac:dyDescent="0.25">
      <c r="A8" s="3" t="s">
        <v>56</v>
      </c>
      <c r="B8" s="3" t="s">
        <v>57</v>
      </c>
      <c r="C8" s="3" t="s">
        <v>52</v>
      </c>
      <c r="D8" s="4" t="s">
        <v>41</v>
      </c>
      <c r="E8" s="5">
        <v>38350221.317055821</v>
      </c>
      <c r="F8" s="5">
        <v>35212484.449148178</v>
      </c>
      <c r="G8" s="5">
        <v>19363530.51109314</v>
      </c>
      <c r="H8" s="5">
        <v>17520132.376450304</v>
      </c>
      <c r="I8" s="5">
        <v>17932593.931496143</v>
      </c>
      <c r="J8" s="5">
        <v>18965863.679838181</v>
      </c>
      <c r="K8" s="5">
        <v>19391281.54270947</v>
      </c>
      <c r="L8" s="5">
        <v>16968665.0398314</v>
      </c>
      <c r="M8" s="5">
        <v>11335578.314495087</v>
      </c>
      <c r="N8" s="5">
        <v>8987428.5801529884</v>
      </c>
      <c r="O8" s="5">
        <v>9211409.8769009113</v>
      </c>
      <c r="P8" s="5" t="s">
        <v>41</v>
      </c>
      <c r="Q8" s="5" t="s">
        <v>41</v>
      </c>
      <c r="R8" s="5" t="s">
        <v>41</v>
      </c>
      <c r="S8" s="5" t="s">
        <v>41</v>
      </c>
      <c r="T8" s="4" t="s">
        <v>41</v>
      </c>
      <c r="U8" s="5">
        <v>583741.99994504452</v>
      </c>
      <c r="V8" s="5">
        <v>668857.92165994644</v>
      </c>
      <c r="W8" s="5">
        <v>471867.33121275902</v>
      </c>
      <c r="X8" s="5">
        <v>359015.62821269035</v>
      </c>
      <c r="Y8" s="5">
        <v>351067.78878569603</v>
      </c>
      <c r="Z8" s="5">
        <v>329860.02234220505</v>
      </c>
      <c r="AA8" s="5">
        <v>322202.7015119791</v>
      </c>
      <c r="AB8" s="5">
        <v>456139.62345719337</v>
      </c>
      <c r="AC8" s="5">
        <v>290053.26147079468</v>
      </c>
      <c r="AD8" s="5">
        <v>167387.24294900894</v>
      </c>
      <c r="AE8" s="5">
        <v>152354.20063734055</v>
      </c>
      <c r="AF8" s="5" t="s">
        <v>41</v>
      </c>
      <c r="AG8" s="5" t="s">
        <v>41</v>
      </c>
      <c r="AH8" s="5" t="s">
        <v>41</v>
      </c>
      <c r="AI8" s="5" t="s">
        <v>41</v>
      </c>
      <c r="AJ8" s="5" t="s">
        <v>41</v>
      </c>
      <c r="AK8" s="5">
        <v>10610444.00077685</v>
      </c>
      <c r="AL8" s="5">
        <v>12037874.551105214</v>
      </c>
      <c r="AM8" s="5">
        <v>5824894.2554930691</v>
      </c>
      <c r="AN8" s="5">
        <v>4832673.6828356525</v>
      </c>
      <c r="AO8" s="5">
        <v>5298078.7563726725</v>
      </c>
      <c r="AP8" s="5">
        <v>4871221.5521838553</v>
      </c>
      <c r="AQ8" s="5">
        <v>1653826.0375676032</v>
      </c>
      <c r="AR8" s="5">
        <v>4557015.9479855327</v>
      </c>
      <c r="AS8" s="5">
        <v>3417595.999423814</v>
      </c>
      <c r="AT8" s="5">
        <v>3165572.1576670483</v>
      </c>
      <c r="AU8" s="5">
        <v>2366622.3825023151</v>
      </c>
      <c r="AV8" s="5" t="s">
        <v>41</v>
      </c>
      <c r="AW8" s="5" t="s">
        <v>41</v>
      </c>
    </row>
    <row r="9" spans="1:49" x14ac:dyDescent="0.25">
      <c r="A9" s="3" t="s">
        <v>58</v>
      </c>
      <c r="B9" s="3" t="s">
        <v>59</v>
      </c>
      <c r="C9" s="3" t="s">
        <v>60</v>
      </c>
      <c r="D9" s="4" t="s">
        <v>41</v>
      </c>
      <c r="E9" s="5">
        <v>1537326650.9618759</v>
      </c>
      <c r="F9" s="5">
        <v>1538771192.9290295</v>
      </c>
      <c r="G9" s="5">
        <v>1675154979.2289734</v>
      </c>
      <c r="H9" s="5">
        <v>1619259991.517067</v>
      </c>
      <c r="I9" s="5">
        <v>1626804840.398562</v>
      </c>
      <c r="J9" s="5">
        <v>1599817719.0515399</v>
      </c>
      <c r="K9" s="5">
        <v>1460763444.6165564</v>
      </c>
      <c r="L9" s="5">
        <v>1343905454.0991783</v>
      </c>
      <c r="M9" s="5">
        <v>1098212459.6558332</v>
      </c>
      <c r="N9" s="5">
        <v>954506895.97502947</v>
      </c>
      <c r="O9" s="5">
        <v>905097426.35551703</v>
      </c>
      <c r="P9" s="5" t="s">
        <v>41</v>
      </c>
      <c r="Q9" s="5" t="s">
        <v>41</v>
      </c>
      <c r="R9" s="5" t="s">
        <v>41</v>
      </c>
      <c r="S9" s="5" t="s">
        <v>41</v>
      </c>
      <c r="T9" s="4" t="s">
        <v>41</v>
      </c>
      <c r="U9" s="5">
        <v>8419327.1750211716</v>
      </c>
      <c r="V9" s="5">
        <v>7349331.0739994049</v>
      </c>
      <c r="W9" s="5">
        <v>4041430.1365613937</v>
      </c>
      <c r="X9" s="5">
        <v>7942813.0841255188</v>
      </c>
      <c r="Y9" s="5">
        <v>12161678.672003746</v>
      </c>
      <c r="Z9" s="5">
        <v>13558977.364838123</v>
      </c>
      <c r="AA9" s="5">
        <v>12987822.365999222</v>
      </c>
      <c r="AB9" s="5">
        <v>14185484.669208527</v>
      </c>
      <c r="AC9" s="5">
        <v>10859739.502000807</v>
      </c>
      <c r="AD9" s="5">
        <v>7966307.2545051575</v>
      </c>
      <c r="AE9" s="5">
        <v>5443227.8516530991</v>
      </c>
      <c r="AF9" s="5" t="s">
        <v>41</v>
      </c>
      <c r="AG9" s="5" t="s">
        <v>41</v>
      </c>
      <c r="AH9" s="5" t="s">
        <v>41</v>
      </c>
      <c r="AI9" s="5" t="s">
        <v>41</v>
      </c>
      <c r="AJ9" s="5" t="s">
        <v>41</v>
      </c>
      <c r="AK9" s="5">
        <v>106884253.96104832</v>
      </c>
      <c r="AL9" s="5">
        <v>101689744.36814715</v>
      </c>
      <c r="AM9" s="5">
        <v>85096726.344642133</v>
      </c>
      <c r="AN9" s="5">
        <v>65066251.499297395</v>
      </c>
      <c r="AO9" s="5">
        <v>88254864.152520373</v>
      </c>
      <c r="AP9" s="5">
        <v>136917916.84671625</v>
      </c>
      <c r="AQ9" s="5">
        <v>75095541.871112615</v>
      </c>
      <c r="AR9" s="5">
        <v>136171129.65689027</v>
      </c>
      <c r="AS9" s="5">
        <v>116470116.93227349</v>
      </c>
      <c r="AT9" s="5">
        <v>82267160.268173099</v>
      </c>
      <c r="AU9" s="5">
        <v>77778318.950070322</v>
      </c>
      <c r="AV9" s="5" t="s">
        <v>41</v>
      </c>
      <c r="AW9" s="5" t="s">
        <v>41</v>
      </c>
    </row>
    <row r="10" spans="1:49" x14ac:dyDescent="0.25">
      <c r="A10" s="13" t="s">
        <v>61</v>
      </c>
      <c r="B10" s="6" t="s">
        <v>62</v>
      </c>
      <c r="C10" s="6" t="s">
        <v>63</v>
      </c>
      <c r="D10" s="7" t="s">
        <v>41</v>
      </c>
      <c r="E10" s="8">
        <v>21325113.706588745</v>
      </c>
      <c r="F10" s="8">
        <v>25156456.652283669</v>
      </c>
      <c r="G10" s="8">
        <v>30003156.732439995</v>
      </c>
      <c r="H10" s="8">
        <v>30692640.399932861</v>
      </c>
      <c r="I10" s="8">
        <v>34923293.232679367</v>
      </c>
      <c r="J10" s="8">
        <v>49415364.62187767</v>
      </c>
      <c r="K10" s="8">
        <v>42080556.311130524</v>
      </c>
      <c r="L10" s="8">
        <v>51158086.241483688</v>
      </c>
      <c r="M10" s="8">
        <v>39620744.843578339</v>
      </c>
      <c r="N10" s="8">
        <v>28613516.830766201</v>
      </c>
      <c r="O10" s="8" t="s">
        <v>41</v>
      </c>
      <c r="P10" s="8" t="s">
        <v>41</v>
      </c>
      <c r="Q10" s="8" t="s">
        <v>41</v>
      </c>
      <c r="R10" s="8" t="s">
        <v>41</v>
      </c>
      <c r="S10" s="8" t="s">
        <v>41</v>
      </c>
      <c r="T10" s="7" t="s">
        <v>41</v>
      </c>
      <c r="U10" s="8">
        <v>-113937.8833770752</v>
      </c>
      <c r="V10" s="8">
        <v>-121870.88656425476</v>
      </c>
      <c r="W10" s="8">
        <v>-572826.2711763382</v>
      </c>
      <c r="X10" s="8">
        <v>-862708.71162414551</v>
      </c>
      <c r="Y10" s="8">
        <v>-1773638.0488872528</v>
      </c>
      <c r="Z10" s="8">
        <v>-9716.9137001037598</v>
      </c>
      <c r="AA10" s="8">
        <v>169103.60050201416</v>
      </c>
      <c r="AB10" s="8">
        <v>442797.04928398132</v>
      </c>
      <c r="AC10" s="8">
        <v>339209.29412841797</v>
      </c>
      <c r="AD10" s="8">
        <v>274128.28073501587</v>
      </c>
      <c r="AE10" s="8" t="s">
        <v>41</v>
      </c>
      <c r="AF10" s="8" t="s">
        <v>41</v>
      </c>
      <c r="AG10" s="8" t="s">
        <v>41</v>
      </c>
      <c r="AH10" s="8" t="s">
        <v>41</v>
      </c>
      <c r="AI10" s="8" t="s">
        <v>41</v>
      </c>
      <c r="AJ10" s="8" t="s">
        <v>41</v>
      </c>
      <c r="AK10" s="8" t="s">
        <v>41</v>
      </c>
      <c r="AL10" s="8" t="s">
        <v>41</v>
      </c>
      <c r="AM10" s="8" t="s">
        <v>41</v>
      </c>
      <c r="AN10" s="8" t="s">
        <v>41</v>
      </c>
      <c r="AO10" s="8" t="s">
        <v>41</v>
      </c>
      <c r="AP10" s="8" t="s">
        <v>41</v>
      </c>
      <c r="AQ10" s="8" t="s">
        <v>41</v>
      </c>
      <c r="AR10" s="8" t="s">
        <v>41</v>
      </c>
      <c r="AS10" s="8" t="s">
        <v>41</v>
      </c>
      <c r="AT10" s="8" t="s">
        <v>41</v>
      </c>
      <c r="AU10" s="8" t="s">
        <v>41</v>
      </c>
      <c r="AV10" s="8" t="s">
        <v>41</v>
      </c>
      <c r="AW10" s="8" t="s">
        <v>41</v>
      </c>
    </row>
    <row r="11" spans="1:49" x14ac:dyDescent="0.25">
      <c r="A11" s="3" t="s">
        <v>64</v>
      </c>
      <c r="B11" s="3" t="s">
        <v>65</v>
      </c>
      <c r="C11" s="3" t="s">
        <v>52</v>
      </c>
      <c r="D11" s="4" t="s">
        <v>41</v>
      </c>
      <c r="E11" s="5">
        <v>33641023.229187727</v>
      </c>
      <c r="F11" s="5">
        <v>34622444.59092617</v>
      </c>
      <c r="G11" s="5">
        <v>32954251.707047228</v>
      </c>
      <c r="H11" s="5">
        <v>28932990.177607536</v>
      </c>
      <c r="I11" s="5">
        <v>30377653.531575203</v>
      </c>
      <c r="J11" s="5">
        <v>28426446.994525194</v>
      </c>
      <c r="K11" s="5">
        <v>27890200.77432394</v>
      </c>
      <c r="L11" s="5">
        <v>22974085.893112421</v>
      </c>
      <c r="M11" s="5">
        <v>14544099.253749847</v>
      </c>
      <c r="N11" s="5">
        <v>10038665.846550465</v>
      </c>
      <c r="O11" s="5">
        <v>10197097.413772345</v>
      </c>
      <c r="P11" s="5">
        <v>7885238.8239055872</v>
      </c>
      <c r="Q11" s="4" t="s">
        <v>41</v>
      </c>
      <c r="R11" s="4" t="s">
        <v>41</v>
      </c>
      <c r="S11" s="4" t="s">
        <v>41</v>
      </c>
      <c r="T11" s="4" t="s">
        <v>41</v>
      </c>
      <c r="U11" s="5">
        <v>367615.18122851849</v>
      </c>
      <c r="V11" s="5">
        <v>401394.43427324295</v>
      </c>
      <c r="W11" s="5">
        <v>386469.21650469303</v>
      </c>
      <c r="X11" s="5">
        <v>334874.46811199188</v>
      </c>
      <c r="Y11" s="5">
        <v>222968.19297373295</v>
      </c>
      <c r="Z11" s="5">
        <v>45784.655302762985</v>
      </c>
      <c r="AA11" s="5">
        <v>300256.58855140209</v>
      </c>
      <c r="AB11" s="5">
        <v>307022.58260250092</v>
      </c>
      <c r="AC11" s="5">
        <v>153375.71182250977</v>
      </c>
      <c r="AD11" s="5">
        <v>82145.159161090851</v>
      </c>
      <c r="AE11" s="5">
        <v>-91425.896519422531</v>
      </c>
      <c r="AF11" s="5" t="s">
        <v>41</v>
      </c>
      <c r="AG11" s="5" t="s">
        <v>41</v>
      </c>
      <c r="AH11" s="5" t="s">
        <v>41</v>
      </c>
      <c r="AI11" s="5" t="s">
        <v>41</v>
      </c>
      <c r="AJ11" s="5" t="s">
        <v>41</v>
      </c>
      <c r="AK11" s="5">
        <v>5993558.3350291671</v>
      </c>
      <c r="AL11" s="5">
        <v>7000998.3826167872</v>
      </c>
      <c r="AM11" s="5">
        <v>4431960.8938340433</v>
      </c>
      <c r="AN11" s="5">
        <v>3030747.2295612157</v>
      </c>
      <c r="AO11" s="5">
        <v>4316436.4557672795</v>
      </c>
      <c r="AP11" s="5">
        <v>2708356.8389371848</v>
      </c>
      <c r="AQ11" s="5">
        <v>1969835.261204361</v>
      </c>
      <c r="AR11" s="5">
        <v>6141831.0606532823</v>
      </c>
      <c r="AS11" s="5">
        <v>3405719.3903473662</v>
      </c>
      <c r="AT11" s="5">
        <v>1496682.4487053684</v>
      </c>
      <c r="AU11" s="5">
        <v>1093324.3918474987</v>
      </c>
      <c r="AV11" s="5">
        <v>566973.03085051547</v>
      </c>
      <c r="AW11" s="5" t="s">
        <v>41</v>
      </c>
    </row>
    <row r="12" spans="1:49" x14ac:dyDescent="0.25">
      <c r="A12" s="6" t="s">
        <v>66</v>
      </c>
      <c r="B12" s="6" t="s">
        <v>67</v>
      </c>
      <c r="C12" s="6" t="s">
        <v>68</v>
      </c>
      <c r="D12" s="7" t="s">
        <v>41</v>
      </c>
      <c r="E12" s="8">
        <v>676956396.06869233</v>
      </c>
      <c r="F12" s="8">
        <v>758038885.74743271</v>
      </c>
      <c r="G12" s="8">
        <v>839191158.91158581</v>
      </c>
      <c r="H12" s="8">
        <v>856207821.30479813</v>
      </c>
      <c r="I12" s="8">
        <v>1007882183.8113071</v>
      </c>
      <c r="J12" s="8">
        <v>1216006361.0237837</v>
      </c>
      <c r="K12" s="8">
        <v>870118967.35668194</v>
      </c>
      <c r="L12" s="8">
        <v>907513592.07630157</v>
      </c>
      <c r="M12" s="8">
        <v>801184005.05805016</v>
      </c>
      <c r="N12" s="8">
        <v>524804438.38799</v>
      </c>
      <c r="O12" s="8">
        <v>578725369.08233166</v>
      </c>
      <c r="P12" s="8">
        <v>481653190.29045105</v>
      </c>
      <c r="Q12" s="8">
        <v>442333287.38343716</v>
      </c>
      <c r="R12" s="8">
        <v>441509644.36984062</v>
      </c>
      <c r="S12" s="8">
        <v>422867048.59220988</v>
      </c>
      <c r="T12" s="7" t="s">
        <v>41</v>
      </c>
      <c r="U12" s="8">
        <v>449192.65389442444</v>
      </c>
      <c r="V12" s="8">
        <v>237208.65917205811</v>
      </c>
      <c r="W12" s="8">
        <v>73888.373374938965</v>
      </c>
      <c r="X12" s="8">
        <v>966489.88008499146</v>
      </c>
      <c r="Y12" s="8">
        <v>1989577.8354406357</v>
      </c>
      <c r="Z12" s="8">
        <v>-6674253.5811662674</v>
      </c>
      <c r="AA12" s="8">
        <v>82109.80236530304</v>
      </c>
      <c r="AB12" s="8">
        <v>2833799.421787262</v>
      </c>
      <c r="AC12" s="8">
        <v>2354800.5323410034</v>
      </c>
      <c r="AD12" s="8">
        <v>1499404.1761159897</v>
      </c>
      <c r="AE12" s="8">
        <v>603410.72475910187</v>
      </c>
      <c r="AF12" s="8">
        <v>-2815104.7954559326</v>
      </c>
      <c r="AG12" s="8">
        <v>-282088.94145488739</v>
      </c>
      <c r="AH12" s="8">
        <v>138362.56098747253</v>
      </c>
      <c r="AI12" s="8">
        <v>1312936.7204904556</v>
      </c>
      <c r="AJ12" s="8" t="s">
        <v>41</v>
      </c>
      <c r="AK12" s="8">
        <v>15176405.632877441</v>
      </c>
      <c r="AL12" s="8">
        <v>18402015.662359867</v>
      </c>
      <c r="AM12" s="8">
        <v>11022157.331098018</v>
      </c>
      <c r="AN12" s="8">
        <v>8620517.7540342025</v>
      </c>
      <c r="AO12" s="8">
        <v>8808056.4769546892</v>
      </c>
      <c r="AP12" s="8">
        <v>10040886.916072268</v>
      </c>
      <c r="AQ12" s="8">
        <v>6767494.0308925025</v>
      </c>
      <c r="AR12" s="8">
        <v>25433478.68924316</v>
      </c>
      <c r="AS12" s="8" t="s">
        <v>41</v>
      </c>
      <c r="AT12" s="8" t="s">
        <v>41</v>
      </c>
      <c r="AU12" s="8" t="s">
        <v>41</v>
      </c>
      <c r="AV12" s="8" t="s">
        <v>41</v>
      </c>
      <c r="AW12" s="8" t="s">
        <v>41</v>
      </c>
    </row>
    <row r="13" spans="1:49" x14ac:dyDescent="0.25">
      <c r="A13" s="3" t="s">
        <v>69</v>
      </c>
      <c r="B13" s="3" t="s">
        <v>70</v>
      </c>
      <c r="C13" s="3" t="s">
        <v>52</v>
      </c>
      <c r="D13" s="4" t="s">
        <v>41</v>
      </c>
      <c r="E13" s="5">
        <v>28473054.625073075</v>
      </c>
      <c r="F13" s="5">
        <v>28801660.884916782</v>
      </c>
      <c r="G13" s="42">
        <v>25250612.634050846</v>
      </c>
      <c r="H13" s="42">
        <v>20402469.844424725</v>
      </c>
      <c r="I13" s="42">
        <v>21766304.115876555</v>
      </c>
      <c r="J13" s="42">
        <v>21009543.339639902</v>
      </c>
      <c r="K13" s="5">
        <v>23502767.634496093</v>
      </c>
      <c r="L13" s="5">
        <v>21359712.201017145</v>
      </c>
      <c r="M13" s="5">
        <v>16655557.809829712</v>
      </c>
      <c r="N13" s="5">
        <v>12917211.293256283</v>
      </c>
      <c r="O13" s="5">
        <v>11862326.151511075</v>
      </c>
      <c r="P13" s="5" t="s">
        <v>41</v>
      </c>
      <c r="Q13" s="4" t="s">
        <v>41</v>
      </c>
      <c r="R13" s="4" t="s">
        <v>41</v>
      </c>
      <c r="S13" s="4" t="s">
        <v>41</v>
      </c>
      <c r="T13" s="4" t="s">
        <v>41</v>
      </c>
      <c r="U13" s="5">
        <v>296760.94052791595</v>
      </c>
      <c r="V13" s="5">
        <v>319223.11708331108</v>
      </c>
      <c r="W13" s="5">
        <v>268518.51481497288</v>
      </c>
      <c r="X13" s="5">
        <v>257534.96975302696</v>
      </c>
      <c r="Y13" s="5">
        <v>254073.75719249249</v>
      </c>
      <c r="Z13" s="5">
        <v>208785.0449860096</v>
      </c>
      <c r="AA13" s="5">
        <v>150381.5186560154</v>
      </c>
      <c r="AB13" s="5">
        <v>261519.5032119751</v>
      </c>
      <c r="AC13" s="5">
        <v>205462.98313140869</v>
      </c>
      <c r="AD13" s="5">
        <v>173673.08006286621</v>
      </c>
      <c r="AE13" s="5">
        <v>137105.40443658829</v>
      </c>
      <c r="AF13" s="5" t="s">
        <v>41</v>
      </c>
      <c r="AG13" s="5" t="s">
        <v>41</v>
      </c>
      <c r="AH13" s="5" t="s">
        <v>41</v>
      </c>
      <c r="AI13" s="5" t="s">
        <v>41</v>
      </c>
      <c r="AJ13" s="5" t="s">
        <v>41</v>
      </c>
      <c r="AK13" s="5">
        <v>5189606.7210714091</v>
      </c>
      <c r="AL13" s="5">
        <v>4896027.6364451945</v>
      </c>
      <c r="AM13" s="5">
        <v>3819557.3095589876</v>
      </c>
      <c r="AN13" s="5">
        <v>2992292.3470896697</v>
      </c>
      <c r="AO13" s="5">
        <v>3923936.6298212828</v>
      </c>
      <c r="AP13" s="5">
        <v>3560256.8971753116</v>
      </c>
      <c r="AQ13" s="5">
        <v>1888817.5343900919</v>
      </c>
      <c r="AR13" s="5">
        <v>3873613.9041632414</v>
      </c>
      <c r="AS13" s="5">
        <v>3432977.3593147551</v>
      </c>
      <c r="AT13" s="5">
        <v>2249912.7359984964</v>
      </c>
      <c r="AU13" s="5">
        <v>1692379.0182361924</v>
      </c>
      <c r="AV13" s="5" t="s">
        <v>41</v>
      </c>
      <c r="AW13" s="5" t="s">
        <v>41</v>
      </c>
    </row>
    <row r="14" spans="1:49" x14ac:dyDescent="0.25">
      <c r="A14" s="6" t="s">
        <v>71</v>
      </c>
      <c r="B14" s="6" t="s">
        <v>72</v>
      </c>
      <c r="C14" s="6" t="s">
        <v>73</v>
      </c>
      <c r="D14" s="7" t="s">
        <v>41</v>
      </c>
      <c r="E14" s="8">
        <v>1205361139.3918991</v>
      </c>
      <c r="F14" s="8">
        <v>1491266021.5694904</v>
      </c>
      <c r="G14" s="8">
        <v>1538713500.6159544</v>
      </c>
      <c r="H14" s="8">
        <v>1655101628.2749176</v>
      </c>
      <c r="I14" s="8">
        <v>1666228011.2046003</v>
      </c>
      <c r="J14" s="8">
        <v>1676332497.2909691</v>
      </c>
      <c r="K14" s="8">
        <v>1853264165.2065516</v>
      </c>
      <c r="L14" s="8">
        <v>1932150690.4363632</v>
      </c>
      <c r="M14" s="8">
        <v>1615049427.5243282</v>
      </c>
      <c r="N14" s="8">
        <v>1366851420.3075171</v>
      </c>
      <c r="O14" s="8" t="s">
        <v>41</v>
      </c>
      <c r="P14" s="8" t="s">
        <v>41</v>
      </c>
      <c r="Q14" s="8" t="s">
        <v>41</v>
      </c>
      <c r="R14" s="8" t="s">
        <v>41</v>
      </c>
      <c r="S14" s="8" t="s">
        <v>41</v>
      </c>
      <c r="T14" s="7" t="s">
        <v>41</v>
      </c>
      <c r="U14" s="8">
        <v>1748209.2475891113</v>
      </c>
      <c r="V14" s="8">
        <v>5254447.6246833801</v>
      </c>
      <c r="W14" s="8">
        <v>5633988.4698390961</v>
      </c>
      <c r="X14" s="8">
        <v>7572778.1367301941</v>
      </c>
      <c r="Y14" s="8">
        <v>3896312.2687339783</v>
      </c>
      <c r="Z14" s="8">
        <v>-1516941.2952661514</v>
      </c>
      <c r="AA14" s="8">
        <v>-1066035.7391834259</v>
      </c>
      <c r="AB14" s="8">
        <v>13996760.988235474</v>
      </c>
      <c r="AC14" s="8">
        <v>10579481.362581253</v>
      </c>
      <c r="AD14" s="8">
        <v>8865477.8784513474</v>
      </c>
      <c r="AE14" s="8" t="s">
        <v>41</v>
      </c>
      <c r="AF14" s="8" t="s">
        <v>41</v>
      </c>
      <c r="AG14" s="8" t="s">
        <v>41</v>
      </c>
      <c r="AH14" s="8" t="s">
        <v>41</v>
      </c>
      <c r="AI14" s="8" t="s">
        <v>41</v>
      </c>
      <c r="AJ14" s="8" t="s">
        <v>41</v>
      </c>
      <c r="AK14" s="8">
        <v>50727829.959934935</v>
      </c>
      <c r="AL14" s="8">
        <v>53491853.249764733</v>
      </c>
      <c r="AM14" s="8">
        <v>35684911.978288032</v>
      </c>
      <c r="AN14" s="8">
        <v>27553451.750880994</v>
      </c>
      <c r="AO14" s="8">
        <v>37258223.590034746</v>
      </c>
      <c r="AP14" s="8">
        <v>38076573.749409243</v>
      </c>
      <c r="AQ14" s="8">
        <v>21027530.693164203</v>
      </c>
      <c r="AR14" s="8">
        <v>87666446.594950825</v>
      </c>
      <c r="AS14" s="8">
        <v>97546025.010938302</v>
      </c>
      <c r="AT14" s="8">
        <v>76210707.050549716</v>
      </c>
      <c r="AU14" s="8" t="s">
        <v>41</v>
      </c>
      <c r="AV14" s="8" t="s">
        <v>41</v>
      </c>
      <c r="AW14" s="8" t="s">
        <v>41</v>
      </c>
    </row>
    <row r="15" spans="1:49" x14ac:dyDescent="0.25">
      <c r="A15" s="3" t="s">
        <v>74</v>
      </c>
      <c r="B15" s="3" t="s">
        <v>75</v>
      </c>
      <c r="C15" s="3" t="s">
        <v>52</v>
      </c>
      <c r="D15" s="4" t="s">
        <v>41</v>
      </c>
      <c r="E15" s="42">
        <v>14211820.994803311</v>
      </c>
      <c r="F15" s="42">
        <v>15072510.409355164</v>
      </c>
      <c r="G15" s="42">
        <v>14036907.794523239</v>
      </c>
      <c r="H15" s="42">
        <v>12371452.060234547</v>
      </c>
      <c r="I15" s="5">
        <v>12657299.409732224</v>
      </c>
      <c r="J15" s="5">
        <v>13203206.984478235</v>
      </c>
      <c r="K15" s="5">
        <v>14366364.466252923</v>
      </c>
      <c r="L15" s="5">
        <v>15978644.520998001</v>
      </c>
      <c r="M15" s="5">
        <v>12365813.6906147</v>
      </c>
      <c r="N15" s="5">
        <v>10081133.575344086</v>
      </c>
      <c r="O15" s="5">
        <v>11396334.9781394</v>
      </c>
      <c r="P15" s="5" t="s">
        <v>41</v>
      </c>
      <c r="Q15" s="4" t="s">
        <v>41</v>
      </c>
      <c r="R15" s="4" t="s">
        <v>41</v>
      </c>
      <c r="S15" s="4" t="s">
        <v>41</v>
      </c>
      <c r="T15" s="4" t="s">
        <v>41</v>
      </c>
      <c r="U15" s="5">
        <v>270101.49784982204</v>
      </c>
      <c r="V15" s="5">
        <v>322941.57668948174</v>
      </c>
      <c r="W15" s="5">
        <v>312975.86353719234</v>
      </c>
      <c r="X15" s="5">
        <v>215485.45815944672</v>
      </c>
      <c r="Y15" s="5">
        <v>254647.28711843491</v>
      </c>
      <c r="Z15" s="5">
        <v>176963.83244991302</v>
      </c>
      <c r="AA15" s="5">
        <v>202714.55725431442</v>
      </c>
      <c r="AB15" s="5">
        <v>338480.48766851425</v>
      </c>
      <c r="AC15" s="5">
        <v>225768.77293586731</v>
      </c>
      <c r="AD15" s="5">
        <v>189525.65463781357</v>
      </c>
      <c r="AE15" s="5">
        <v>165529.69560027122</v>
      </c>
      <c r="AF15" s="5" t="s">
        <v>41</v>
      </c>
      <c r="AG15" s="5" t="s">
        <v>41</v>
      </c>
      <c r="AH15" s="5" t="s">
        <v>41</v>
      </c>
      <c r="AI15" s="5" t="s">
        <v>41</v>
      </c>
      <c r="AJ15" s="5" t="s">
        <v>41</v>
      </c>
      <c r="AK15" s="5">
        <v>3984387.382182104</v>
      </c>
      <c r="AL15" s="5">
        <v>4554866.6696101427</v>
      </c>
      <c r="AM15" s="5">
        <v>4143708.5112892501</v>
      </c>
      <c r="AN15" s="5">
        <v>2596063.4096576599</v>
      </c>
      <c r="AO15" s="5">
        <v>4121545.4891416491</v>
      </c>
      <c r="AP15" s="5">
        <v>3208845.4586956501</v>
      </c>
      <c r="AQ15" s="5">
        <v>2117516.559495735</v>
      </c>
      <c r="AR15" s="5">
        <v>5360531.4336663857</v>
      </c>
      <c r="AS15" s="5">
        <v>3896668.5840872722</v>
      </c>
      <c r="AT15" s="5">
        <v>2664233.172534442</v>
      </c>
      <c r="AU15" s="5">
        <v>2800722.3748604227</v>
      </c>
      <c r="AV15" s="5" t="s">
        <v>41</v>
      </c>
      <c r="AW15" s="5" t="s">
        <v>41</v>
      </c>
    </row>
    <row r="16" spans="1:49" x14ac:dyDescent="0.25">
      <c r="A16" s="6" t="s">
        <v>76</v>
      </c>
      <c r="B16" s="6" t="s">
        <v>77</v>
      </c>
      <c r="C16" s="6" t="s">
        <v>78</v>
      </c>
      <c r="D16" s="7" t="s">
        <v>41</v>
      </c>
      <c r="E16" s="8">
        <v>1842530000</v>
      </c>
      <c r="F16" s="8">
        <v>1880617000</v>
      </c>
      <c r="G16" s="8">
        <v>1864660000</v>
      </c>
      <c r="H16" s="8">
        <v>1873878000</v>
      </c>
      <c r="I16" s="8">
        <v>1913902000</v>
      </c>
      <c r="J16" s="8">
        <v>1856646000</v>
      </c>
      <c r="K16" s="8">
        <v>1938470000</v>
      </c>
      <c r="L16" s="8">
        <v>2187631000</v>
      </c>
      <c r="M16" s="8">
        <v>1884318000</v>
      </c>
      <c r="N16" s="8">
        <v>1494037000</v>
      </c>
      <c r="O16" s="8">
        <v>1484101000</v>
      </c>
      <c r="P16" s="8">
        <v>1264032000</v>
      </c>
      <c r="Q16" s="8">
        <v>1097190000</v>
      </c>
      <c r="R16" s="8">
        <v>1051450000</v>
      </c>
      <c r="S16" s="8">
        <v>902210000</v>
      </c>
      <c r="T16" s="7" t="s">
        <v>41</v>
      </c>
      <c r="U16" s="8">
        <v>7498000</v>
      </c>
      <c r="V16" s="8">
        <v>14135000</v>
      </c>
      <c r="W16" s="8">
        <v>7760000</v>
      </c>
      <c r="X16" s="8">
        <v>11215000</v>
      </c>
      <c r="Y16" s="8">
        <v>10883000</v>
      </c>
      <c r="Z16" s="8">
        <v>-1511000</v>
      </c>
      <c r="AA16" s="8">
        <v>-28033000</v>
      </c>
      <c r="AB16" s="8">
        <v>3902000</v>
      </c>
      <c r="AC16" s="8">
        <v>21827000</v>
      </c>
      <c r="AD16" s="8">
        <v>25138000</v>
      </c>
      <c r="AE16" s="8">
        <v>17273000</v>
      </c>
      <c r="AF16" s="8">
        <v>18138000</v>
      </c>
      <c r="AG16" s="8">
        <v>15367000</v>
      </c>
      <c r="AH16" s="8">
        <v>14213000</v>
      </c>
      <c r="AI16" s="8">
        <v>13618000</v>
      </c>
      <c r="AJ16" s="8" t="s">
        <v>41</v>
      </c>
      <c r="AK16" s="8">
        <v>163925610.082573</v>
      </c>
      <c r="AL16" s="8">
        <v>158049672.34066698</v>
      </c>
      <c r="AM16" s="8">
        <v>116010522.91920398</v>
      </c>
      <c r="AN16" s="8">
        <v>76922760.891160995</v>
      </c>
      <c r="AO16" s="8">
        <v>137407297.13472798</v>
      </c>
      <c r="AP16" s="8">
        <v>75679661.945149004</v>
      </c>
      <c r="AQ16" s="8">
        <v>36566411.924305998</v>
      </c>
      <c r="AR16" s="8">
        <v>161255126.22869098</v>
      </c>
      <c r="AS16" s="8" t="s">
        <v>41</v>
      </c>
      <c r="AT16" s="8" t="s">
        <v>41</v>
      </c>
      <c r="AU16" s="8" t="s">
        <v>41</v>
      </c>
      <c r="AV16" s="8" t="s">
        <v>41</v>
      </c>
      <c r="AW16" s="8" t="s">
        <v>41</v>
      </c>
    </row>
    <row r="17" spans="1:49" x14ac:dyDescent="0.25">
      <c r="A17" s="3" t="s">
        <v>79</v>
      </c>
      <c r="B17" s="3" t="s">
        <v>80</v>
      </c>
      <c r="C17" s="3" t="s">
        <v>52</v>
      </c>
      <c r="D17" s="4" t="s">
        <v>41</v>
      </c>
      <c r="E17" s="5">
        <v>17318800.834104419</v>
      </c>
      <c r="F17" s="5">
        <v>18929847.841709856</v>
      </c>
      <c r="G17" s="5">
        <v>17015905.043408275</v>
      </c>
      <c r="H17" s="5">
        <v>14876251.04624629</v>
      </c>
      <c r="I17" s="5">
        <v>15851152.619087696</v>
      </c>
      <c r="J17" s="5">
        <v>15757569.742047787</v>
      </c>
      <c r="K17" s="5">
        <v>15904044.193273783</v>
      </c>
      <c r="L17" s="5">
        <v>12538028.556865454</v>
      </c>
      <c r="M17" s="5">
        <v>8483800.2103328705</v>
      </c>
      <c r="N17" s="5">
        <v>6792107.633793354</v>
      </c>
      <c r="O17" s="5">
        <v>6737760.8581244946</v>
      </c>
      <c r="P17" s="5">
        <v>5347091.7836427689</v>
      </c>
      <c r="Q17" s="4" t="s">
        <v>41</v>
      </c>
      <c r="R17" s="4" t="s">
        <v>41</v>
      </c>
      <c r="S17" s="4" t="s">
        <v>41</v>
      </c>
      <c r="T17" s="4" t="s">
        <v>41</v>
      </c>
      <c r="U17" s="5">
        <v>185589.63892161846</v>
      </c>
      <c r="V17" s="5">
        <v>177888.45151662827</v>
      </c>
      <c r="W17" s="5">
        <v>152342.2356069088</v>
      </c>
      <c r="X17" s="5">
        <v>136507.28711485863</v>
      </c>
      <c r="Y17" s="5">
        <v>109982.79756307602</v>
      </c>
      <c r="Z17" s="5">
        <v>526.26040577888489</v>
      </c>
      <c r="AA17" s="5">
        <v>139577.27842926979</v>
      </c>
      <c r="AB17" s="5">
        <v>189568.78561973572</v>
      </c>
      <c r="AC17" s="5">
        <v>103349.94201660156</v>
      </c>
      <c r="AD17" s="5">
        <v>173887.71840333939</v>
      </c>
      <c r="AE17" s="5">
        <v>79420.813545584679</v>
      </c>
      <c r="AF17" s="5" t="s">
        <v>41</v>
      </c>
      <c r="AG17" s="5" t="s">
        <v>41</v>
      </c>
      <c r="AH17" s="5" t="s">
        <v>41</v>
      </c>
      <c r="AI17" s="5" t="s">
        <v>41</v>
      </c>
      <c r="AJ17" s="5" t="s">
        <v>41</v>
      </c>
      <c r="AK17" s="5">
        <v>2870913.8903547851</v>
      </c>
      <c r="AL17" s="5">
        <v>2899880.7514351313</v>
      </c>
      <c r="AM17" s="5">
        <v>1729892.9451986912</v>
      </c>
      <c r="AN17" s="5">
        <v>1348933.0263545658</v>
      </c>
      <c r="AO17" s="5">
        <v>2005422.391286579</v>
      </c>
      <c r="AP17" s="5">
        <v>714815.41842839029</v>
      </c>
      <c r="AQ17" s="5">
        <v>412743.24889257125</v>
      </c>
      <c r="AR17" s="5">
        <v>2027327.7573160448</v>
      </c>
      <c r="AS17" s="5">
        <v>1159425.2210391443</v>
      </c>
      <c r="AT17" s="5">
        <v>683300.57308006671</v>
      </c>
      <c r="AU17" s="5">
        <v>476928.41823050403</v>
      </c>
      <c r="AV17" s="5">
        <v>289346.95948893524</v>
      </c>
      <c r="AW17" s="5" t="s">
        <v>41</v>
      </c>
    </row>
    <row r="18" spans="1:49" x14ac:dyDescent="0.25">
      <c r="A18" s="6" t="s">
        <v>81</v>
      </c>
      <c r="B18" s="6" t="s">
        <v>82</v>
      </c>
      <c r="C18" s="6" t="s">
        <v>83</v>
      </c>
      <c r="D18" s="7" t="s">
        <v>41</v>
      </c>
      <c r="E18" s="8">
        <v>92704744.12099123</v>
      </c>
      <c r="F18" s="8">
        <v>113097502.98094749</v>
      </c>
      <c r="G18" s="8">
        <v>118411396.07429504</v>
      </c>
      <c r="H18" s="8">
        <v>120949804.04162407</v>
      </c>
      <c r="I18" s="8">
        <v>131676514.49013948</v>
      </c>
      <c r="J18" s="8">
        <v>137648953.02867889</v>
      </c>
      <c r="K18" s="8">
        <v>131408666.87458754</v>
      </c>
      <c r="L18" s="8">
        <v>129789780.04217148</v>
      </c>
      <c r="M18" s="8">
        <v>104383908.81021024</v>
      </c>
      <c r="N18" s="8">
        <v>90659804.227256775</v>
      </c>
      <c r="O18" s="8">
        <v>97145585.223722458</v>
      </c>
      <c r="P18" s="8" t="s">
        <v>41</v>
      </c>
      <c r="Q18" s="8" t="s">
        <v>41</v>
      </c>
      <c r="R18" s="8" t="s">
        <v>41</v>
      </c>
      <c r="S18" s="8" t="s">
        <v>41</v>
      </c>
      <c r="T18" s="7" t="s">
        <v>41</v>
      </c>
      <c r="U18" s="8">
        <v>-141556.38768672943</v>
      </c>
      <c r="V18" s="8">
        <v>-891876.97608470917</v>
      </c>
      <c r="W18" s="8">
        <v>-1500461.7536067963</v>
      </c>
      <c r="X18" s="8">
        <v>-986932.37018585205</v>
      </c>
      <c r="Y18" s="8">
        <v>539551.06108188629</v>
      </c>
      <c r="Z18" s="8">
        <v>359139.09298181534</v>
      </c>
      <c r="AA18" s="8">
        <v>359056.4239025116</v>
      </c>
      <c r="AB18" s="8">
        <v>910643.2843208313</v>
      </c>
      <c r="AC18" s="8">
        <v>1095614.4087553024</v>
      </c>
      <c r="AD18" s="8">
        <v>991541.47130250931</v>
      </c>
      <c r="AE18" s="8">
        <v>860166.7554974556</v>
      </c>
      <c r="AF18" s="8" t="s">
        <v>41</v>
      </c>
      <c r="AG18" s="8" t="s">
        <v>41</v>
      </c>
      <c r="AH18" s="8" t="s">
        <v>41</v>
      </c>
      <c r="AI18" s="8" t="s">
        <v>41</v>
      </c>
      <c r="AJ18" s="8" t="s">
        <v>41</v>
      </c>
      <c r="AK18" s="8">
        <v>4322681.0877942014</v>
      </c>
      <c r="AL18" s="8">
        <v>4522510.8042720053</v>
      </c>
      <c r="AM18" s="8">
        <v>1950174.8782407199</v>
      </c>
      <c r="AN18" s="8">
        <v>1268178.0444883017</v>
      </c>
      <c r="AO18" s="8" t="s">
        <v>41</v>
      </c>
      <c r="AP18" s="8" t="s">
        <v>41</v>
      </c>
      <c r="AQ18" s="8" t="s">
        <v>41</v>
      </c>
      <c r="AR18" s="8" t="s">
        <v>41</v>
      </c>
      <c r="AS18" s="8" t="s">
        <v>41</v>
      </c>
      <c r="AT18" s="8" t="s">
        <v>41</v>
      </c>
      <c r="AU18" s="8" t="s">
        <v>41</v>
      </c>
      <c r="AV18" s="8" t="s">
        <v>41</v>
      </c>
      <c r="AW18" s="8" t="s">
        <v>41</v>
      </c>
    </row>
    <row r="19" spans="1:49" x14ac:dyDescent="0.25">
      <c r="A19" s="3" t="s">
        <v>84</v>
      </c>
      <c r="B19" s="3" t="s">
        <v>85</v>
      </c>
      <c r="C19" s="3" t="s">
        <v>52</v>
      </c>
      <c r="D19" s="4" t="s">
        <v>41</v>
      </c>
      <c r="E19" s="5">
        <v>6614877.7785986662</v>
      </c>
      <c r="F19" s="5">
        <v>7011055.9858381748</v>
      </c>
      <c r="G19" s="5">
        <v>6720479.9692511559</v>
      </c>
      <c r="H19" s="5">
        <v>6577895.5182015896</v>
      </c>
      <c r="I19" s="5">
        <v>6254546.2647289038</v>
      </c>
      <c r="J19" s="5">
        <v>7120127.8700530529</v>
      </c>
      <c r="K19" s="5">
        <v>6708420.2832877636</v>
      </c>
      <c r="L19" s="15">
        <f>+BNP!K5</f>
        <v>5836145.2911721505</v>
      </c>
      <c r="M19" s="15">
        <f>+BNP!L5</f>
        <v>3592067.0733055943</v>
      </c>
      <c r="N19" s="15">
        <f>+BNP!M5</f>
        <v>1953179.1555644264</v>
      </c>
      <c r="O19" s="15">
        <f>+BNP!N5</f>
        <v>1800408.6472515478</v>
      </c>
      <c r="P19" s="15">
        <f>+BNP!O5</f>
        <v>1225934.0826800473</v>
      </c>
      <c r="Q19" s="15">
        <f>+BNP!P5</f>
        <v>976676.35609379364</v>
      </c>
      <c r="R19" s="15">
        <f>+BNP!Q5</f>
        <v>1023574.5403050815</v>
      </c>
      <c r="S19" s="15">
        <f>+BNP!R5</f>
        <v>834196.75714105612</v>
      </c>
      <c r="T19" s="4" t="s">
        <v>41</v>
      </c>
      <c r="U19" s="5">
        <v>29425.181651115417</v>
      </c>
      <c r="V19" s="5">
        <v>33964.144438505173</v>
      </c>
      <c r="W19" s="5">
        <v>9936.7658972740173</v>
      </c>
      <c r="X19" s="5">
        <v>11529.232823848724</v>
      </c>
      <c r="Y19" s="5">
        <v>14034.614658355713</v>
      </c>
      <c r="Z19" s="5">
        <v>-150826.23229622841</v>
      </c>
      <c r="AA19" s="5">
        <v>26504.151806235313</v>
      </c>
      <c r="AB19" s="15">
        <f>+BNP!K10</f>
        <v>72933.879794955312</v>
      </c>
      <c r="AC19" s="15">
        <f>+BNP!L10</f>
        <v>37198.420287132132</v>
      </c>
      <c r="AD19" s="15">
        <f>+BNP!M10</f>
        <v>31122.252742409692</v>
      </c>
      <c r="AE19" s="15">
        <f>+BNP!N10</f>
        <v>24930.778577953599</v>
      </c>
      <c r="AF19" s="15">
        <f>+BNP!O10</f>
        <v>9629.2241500318105</v>
      </c>
      <c r="AG19" s="15">
        <f>+BNP!P10</f>
        <v>8182.0793040096723</v>
      </c>
      <c r="AH19" s="15">
        <f>+BNP!Q10</f>
        <v>2642.1395113170238</v>
      </c>
      <c r="AI19" s="15">
        <f>+BNP!R10</f>
        <v>5089.4133341312554</v>
      </c>
      <c r="AJ19" s="5" t="s">
        <v>41</v>
      </c>
      <c r="AK19" s="5">
        <v>596089.97804081929</v>
      </c>
      <c r="AL19" s="5">
        <v>895463.18870547402</v>
      </c>
      <c r="AM19" s="5">
        <v>462848.84508085548</v>
      </c>
      <c r="AN19" s="5">
        <v>598252.22291441902</v>
      </c>
      <c r="AO19" s="5">
        <v>1057198.9409107862</v>
      </c>
      <c r="AP19" s="5">
        <v>1392245.3175151737</v>
      </c>
      <c r="AQ19" s="5">
        <v>797279.39074706892</v>
      </c>
      <c r="AR19" s="5" t="s">
        <v>41</v>
      </c>
      <c r="AS19" s="5" t="s">
        <v>41</v>
      </c>
      <c r="AT19" s="5" t="s">
        <v>41</v>
      </c>
      <c r="AU19" s="5" t="s">
        <v>41</v>
      </c>
      <c r="AV19" s="5" t="s">
        <v>41</v>
      </c>
      <c r="AW19" s="5" t="s">
        <v>41</v>
      </c>
    </row>
    <row r="20" spans="1:49" x14ac:dyDescent="0.25">
      <c r="A20" s="6" t="s">
        <v>86</v>
      </c>
      <c r="B20" s="6" t="s">
        <v>87</v>
      </c>
      <c r="C20" s="6" t="s">
        <v>88</v>
      </c>
      <c r="D20" s="7" t="s">
        <v>41</v>
      </c>
      <c r="E20" s="8">
        <v>334109495.9666729</v>
      </c>
      <c r="F20" s="8">
        <v>353366429.68034744</v>
      </c>
      <c r="G20" s="8">
        <v>359400964.70713615</v>
      </c>
      <c r="H20" s="8">
        <v>447896251.93834305</v>
      </c>
      <c r="I20" s="8">
        <v>464947905.08043772</v>
      </c>
      <c r="J20" s="8">
        <v>626711402.85849571</v>
      </c>
      <c r="K20" s="8">
        <v>816612601.73738003</v>
      </c>
      <c r="L20" s="8">
        <v>1129417015.9935951</v>
      </c>
      <c r="M20" s="8">
        <v>888569757.25150108</v>
      </c>
      <c r="N20" s="8">
        <v>756558529.49905396</v>
      </c>
      <c r="O20" s="8" t="s">
        <v>41</v>
      </c>
      <c r="P20" s="8" t="s">
        <v>41</v>
      </c>
      <c r="Q20" s="8" t="s">
        <v>41</v>
      </c>
      <c r="R20" s="8" t="s">
        <v>41</v>
      </c>
      <c r="S20" s="8" t="s">
        <v>41</v>
      </c>
      <c r="T20" s="7" t="s">
        <v>41</v>
      </c>
      <c r="U20" s="8">
        <v>2018938.8741254807</v>
      </c>
      <c r="V20" s="8">
        <v>1275686.103105545</v>
      </c>
      <c r="W20" s="8">
        <v>727008.81659984589</v>
      </c>
      <c r="X20" s="8">
        <v>350627.5200843811</v>
      </c>
      <c r="Y20" s="8">
        <v>2872795.3970432281</v>
      </c>
      <c r="Z20" s="8">
        <v>-1022818.9170360565</v>
      </c>
      <c r="AA20" s="8">
        <v>-28589519.830346107</v>
      </c>
      <c r="AB20" s="8">
        <v>2642425.9543418884</v>
      </c>
      <c r="AC20" s="8">
        <v>6243909.0178012848</v>
      </c>
      <c r="AD20" s="8">
        <v>3189920.4502105713</v>
      </c>
      <c r="AE20" s="8" t="s">
        <v>41</v>
      </c>
      <c r="AF20" s="8" t="s">
        <v>41</v>
      </c>
      <c r="AG20" s="8" t="s">
        <v>41</v>
      </c>
      <c r="AH20" s="8" t="s">
        <v>41</v>
      </c>
      <c r="AI20" s="8" t="s">
        <v>41</v>
      </c>
      <c r="AJ20" s="8" t="s">
        <v>41</v>
      </c>
      <c r="AK20" s="8" t="s">
        <v>41</v>
      </c>
      <c r="AL20" s="8" t="s">
        <v>41</v>
      </c>
      <c r="AM20" s="8" t="s">
        <v>41</v>
      </c>
      <c r="AN20" s="8" t="s">
        <v>41</v>
      </c>
      <c r="AO20" s="8" t="s">
        <v>41</v>
      </c>
      <c r="AP20" s="8" t="s">
        <v>41</v>
      </c>
      <c r="AQ20" s="8" t="s">
        <v>41</v>
      </c>
      <c r="AR20" s="8" t="s">
        <v>41</v>
      </c>
      <c r="AS20" s="8" t="s">
        <v>41</v>
      </c>
      <c r="AT20" s="8" t="s">
        <v>41</v>
      </c>
      <c r="AU20" s="8" t="s">
        <v>41</v>
      </c>
      <c r="AV20" s="8" t="s">
        <v>41</v>
      </c>
      <c r="AW20" s="8" t="s">
        <v>41</v>
      </c>
    </row>
    <row r="21" spans="1:49" x14ac:dyDescent="0.25">
      <c r="A21" s="3" t="s">
        <v>89</v>
      </c>
      <c r="B21" s="3" t="s">
        <v>90</v>
      </c>
      <c r="C21" s="3" t="s">
        <v>91</v>
      </c>
      <c r="D21" s="4" t="s">
        <v>41</v>
      </c>
      <c r="E21" s="5">
        <v>13566832.181811333</v>
      </c>
      <c r="F21" s="5">
        <v>15379120.010995865</v>
      </c>
      <c r="G21" s="5">
        <v>14294497.490525246</v>
      </c>
      <c r="H21" s="5">
        <v>13975547.172307968</v>
      </c>
      <c r="I21" s="15">
        <f>+VUB!E3</f>
        <v>14020331.863637926</v>
      </c>
      <c r="J21" s="15">
        <f>+VUB!F3</f>
        <v>13757883.951221108</v>
      </c>
      <c r="K21" s="15">
        <f>+VUB!G3</f>
        <v>15105212.890041472</v>
      </c>
      <c r="L21" s="15">
        <f>+VUB!I3</f>
        <v>11996512.061953533</v>
      </c>
      <c r="M21" s="15">
        <f>+VUB!J3</f>
        <v>9076849.7064746637</v>
      </c>
      <c r="N21" s="15">
        <f>+VUB!K3</f>
        <v>7040347.0857068961</v>
      </c>
      <c r="O21" s="15">
        <f>+VUB!L3</f>
        <v>7735519.5642709713</v>
      </c>
      <c r="P21" s="15">
        <f>+VUB!M3</f>
        <v>5881304.1195273474</v>
      </c>
      <c r="Q21" s="15">
        <f>+VUB!N3</f>
        <v>4876785.8685702104</v>
      </c>
      <c r="R21" s="15">
        <f>+VUB!O3</f>
        <v>361318.00055503967</v>
      </c>
      <c r="S21" s="4" t="s">
        <v>41</v>
      </c>
      <c r="T21" s="4" t="s">
        <v>41</v>
      </c>
      <c r="U21" s="5">
        <v>135607.62010812759</v>
      </c>
      <c r="V21" s="5">
        <v>144255.9636592865</v>
      </c>
      <c r="W21" s="5">
        <v>113471.43054008484</v>
      </c>
      <c r="X21" s="5">
        <v>204036.75246238708</v>
      </c>
      <c r="Y21" s="15">
        <f>+VUB!E16</f>
        <v>199595.14326703551</v>
      </c>
      <c r="Z21" s="15">
        <f>+VUB!F16</f>
        <v>210671.88510894775</v>
      </c>
      <c r="AA21" s="15">
        <f>+VUB!G16</f>
        <v>201532.24729359153</v>
      </c>
      <c r="AB21" s="15">
        <f>+VUB!I16</f>
        <v>152605.19087314591</v>
      </c>
      <c r="AC21" s="15">
        <f>+VUB!J16</f>
        <v>143183.72166901783</v>
      </c>
      <c r="AD21" s="15">
        <f>+VUB!K16</f>
        <v>124984.35439914477</v>
      </c>
      <c r="AE21" s="15">
        <f>+VUB!L16</f>
        <v>110153.495401144</v>
      </c>
      <c r="AF21" s="15">
        <f>+VUB!M16</f>
        <v>137043.21691766399</v>
      </c>
      <c r="AG21" s="15">
        <f>+VUB!N16</f>
        <v>42112.098902463935</v>
      </c>
      <c r="AH21" s="15">
        <f>+VUB!O16</f>
        <v>29483.978003263572</v>
      </c>
      <c r="AI21" s="5" t="s">
        <v>41</v>
      </c>
      <c r="AJ21" s="5" t="s">
        <v>41</v>
      </c>
      <c r="AK21" s="5">
        <v>470390.96550483286</v>
      </c>
      <c r="AL21" s="5">
        <v>407810.80908828124</v>
      </c>
      <c r="AM21" s="5">
        <v>344371.16179122921</v>
      </c>
      <c r="AN21" s="5">
        <v>393617.36590736185</v>
      </c>
      <c r="AO21" s="5">
        <v>463173.69336690183</v>
      </c>
      <c r="AP21" s="5">
        <v>375992.42890060425</v>
      </c>
      <c r="AQ21" s="5">
        <v>519959.29084313987</v>
      </c>
      <c r="AR21" s="5">
        <v>767213.73888346262</v>
      </c>
      <c r="AS21" s="5" t="s">
        <v>41</v>
      </c>
      <c r="AT21" s="5" t="s">
        <v>41</v>
      </c>
      <c r="AU21" s="5" t="s">
        <v>41</v>
      </c>
      <c r="AV21" s="5" t="s">
        <v>41</v>
      </c>
      <c r="AW21" s="5" t="s">
        <v>41</v>
      </c>
    </row>
    <row r="22" spans="1:49" x14ac:dyDescent="0.25">
      <c r="A22" s="6" t="s">
        <v>92</v>
      </c>
      <c r="B22" s="6" t="s">
        <v>93</v>
      </c>
      <c r="C22" s="6" t="s">
        <v>55</v>
      </c>
      <c r="D22" s="7" t="s">
        <v>41</v>
      </c>
      <c r="E22" s="8">
        <v>784784485.61894894</v>
      </c>
      <c r="F22" s="8">
        <v>863719480.76891899</v>
      </c>
      <c r="G22" s="8">
        <v>888747827.0471096</v>
      </c>
      <c r="H22" s="8">
        <v>827042339.54191208</v>
      </c>
      <c r="I22" s="8">
        <v>880220501.1023283</v>
      </c>
      <c r="J22" s="8">
        <v>900144032.95278549</v>
      </c>
      <c r="K22" s="8">
        <v>885300930.6448698</v>
      </c>
      <c r="L22" s="8">
        <v>843371094.20299542</v>
      </c>
      <c r="M22" s="8">
        <v>759625990.07034302</v>
      </c>
      <c r="N22" s="8">
        <v>630409208.67717266</v>
      </c>
      <c r="O22" s="8" t="s">
        <v>41</v>
      </c>
      <c r="P22" s="8" t="s">
        <v>41</v>
      </c>
      <c r="Q22" s="8" t="s">
        <v>41</v>
      </c>
      <c r="R22" s="8" t="s">
        <v>41</v>
      </c>
      <c r="S22" s="8" t="s">
        <v>41</v>
      </c>
      <c r="T22" s="7" t="s">
        <v>41</v>
      </c>
      <c r="U22" s="8">
        <v>1590384.8016262054</v>
      </c>
      <c r="V22" s="8">
        <v>-6284650.3479480743</v>
      </c>
      <c r="W22" s="8">
        <v>2182345.8850383759</v>
      </c>
      <c r="X22" s="8">
        <v>-10514944.117069244</v>
      </c>
      <c r="Y22" s="8">
        <v>3709246.5219497681</v>
      </c>
      <c r="Z22" s="8">
        <v>4232453.4904956818</v>
      </c>
      <c r="AA22" s="8">
        <v>3732516.7787075043</v>
      </c>
      <c r="AB22" s="8">
        <v>10828794.050216675</v>
      </c>
      <c r="AC22" s="8">
        <v>5539312.6616477966</v>
      </c>
      <c r="AD22" s="8">
        <v>5782910.5203151703</v>
      </c>
      <c r="AE22" s="8" t="s">
        <v>41</v>
      </c>
      <c r="AF22" s="8" t="s">
        <v>41</v>
      </c>
      <c r="AG22" s="8" t="s">
        <v>41</v>
      </c>
      <c r="AH22" s="8" t="s">
        <v>41</v>
      </c>
      <c r="AI22" s="8" t="s">
        <v>41</v>
      </c>
      <c r="AJ22" s="8" t="s">
        <v>41</v>
      </c>
      <c r="AK22" s="8">
        <v>46593695.79542128</v>
      </c>
      <c r="AL22" s="8">
        <v>38353206.992733382</v>
      </c>
      <c r="AM22" s="8">
        <v>26588824.027211279</v>
      </c>
      <c r="AN22" s="8">
        <v>25853762.594840005</v>
      </c>
      <c r="AO22" s="8">
        <v>32335309.014511529</v>
      </c>
      <c r="AP22" s="8">
        <v>54032687.966593012</v>
      </c>
      <c r="AQ22" s="8">
        <v>41544548.913030639</v>
      </c>
      <c r="AR22" s="8">
        <v>94369033.622506216</v>
      </c>
      <c r="AS22" s="8">
        <v>46098696.001236603</v>
      </c>
      <c r="AT22" s="8">
        <v>31587289.932296943</v>
      </c>
      <c r="AU22" s="8" t="s">
        <v>41</v>
      </c>
      <c r="AV22" s="8" t="s">
        <v>41</v>
      </c>
      <c r="AW22" s="8" t="s">
        <v>41</v>
      </c>
    </row>
    <row r="23" spans="1:49" x14ac:dyDescent="0.25">
      <c r="A23" s="3" t="s">
        <v>94</v>
      </c>
      <c r="B23" s="3" t="s">
        <v>95</v>
      </c>
      <c r="C23" s="3" t="s">
        <v>91</v>
      </c>
      <c r="D23" s="4" t="s">
        <v>41</v>
      </c>
      <c r="E23" s="5">
        <v>1780745.3641414642</v>
      </c>
      <c r="F23" s="5">
        <v>1959453.8543701172</v>
      </c>
      <c r="G23" s="5">
        <v>1676606.3579916954</v>
      </c>
      <c r="H23" s="5">
        <v>1580152.7316570282</v>
      </c>
      <c r="I23" s="5">
        <v>1675708.236014843</v>
      </c>
      <c r="J23" s="5">
        <v>1996369.655251503</v>
      </c>
      <c r="K23" s="5">
        <v>2255792.8585410118</v>
      </c>
      <c r="L23" s="5">
        <v>2386721.5597629547</v>
      </c>
      <c r="M23" s="5">
        <v>1945871.245265007</v>
      </c>
      <c r="N23" s="5">
        <v>1541401.6494989395</v>
      </c>
      <c r="O23" s="5" t="s">
        <v>41</v>
      </c>
      <c r="P23" s="5" t="s">
        <v>41</v>
      </c>
      <c r="Q23" s="4" t="s">
        <v>41</v>
      </c>
      <c r="R23" s="4" t="s">
        <v>41</v>
      </c>
      <c r="S23" s="4" t="s">
        <v>41</v>
      </c>
      <c r="T23" s="4" t="s">
        <v>41</v>
      </c>
      <c r="U23" s="5">
        <v>-485.61367988586426</v>
      </c>
      <c r="V23" s="5">
        <v>1379.1201114654541</v>
      </c>
      <c r="W23" s="5">
        <v>-2770.8140015602112</v>
      </c>
      <c r="X23" s="5">
        <v>1423.2113361358643</v>
      </c>
      <c r="Y23" s="5">
        <v>-4676.6436696052551</v>
      </c>
      <c r="Z23" s="5">
        <v>-35294.455587863922</v>
      </c>
      <c r="AA23" s="5">
        <v>15586.945533752441</v>
      </c>
      <c r="AB23" s="5">
        <v>16781.980991363525</v>
      </c>
      <c r="AC23" s="5">
        <v>12379.82382774353</v>
      </c>
      <c r="AD23" s="5">
        <v>7550.1075744628906</v>
      </c>
      <c r="AE23" s="5" t="s">
        <v>41</v>
      </c>
      <c r="AF23" s="5" t="s">
        <v>41</v>
      </c>
      <c r="AG23" s="5" t="s">
        <v>41</v>
      </c>
      <c r="AH23" s="5" t="s">
        <v>41</v>
      </c>
      <c r="AI23" s="5" t="s">
        <v>41</v>
      </c>
      <c r="AJ23" s="5" t="s">
        <v>41</v>
      </c>
      <c r="AK23" s="5">
        <v>6591.5638542814913</v>
      </c>
      <c r="AL23" s="5">
        <v>1654.7830773536873</v>
      </c>
      <c r="AM23" s="5">
        <v>7915.8408828496931</v>
      </c>
      <c r="AN23" s="5">
        <v>9702.7691606760018</v>
      </c>
      <c r="AO23" s="5">
        <v>16433.461977378083</v>
      </c>
      <c r="AP23" s="5">
        <v>40188.550427193375</v>
      </c>
      <c r="AQ23" s="5">
        <v>41571.013355090596</v>
      </c>
      <c r="AR23" s="5">
        <v>49836.055035766913</v>
      </c>
      <c r="AS23" s="5" t="s">
        <v>41</v>
      </c>
      <c r="AT23" s="5" t="s">
        <v>41</v>
      </c>
      <c r="AU23" s="5" t="s">
        <v>41</v>
      </c>
      <c r="AV23" s="5" t="s">
        <v>41</v>
      </c>
      <c r="AW23" s="5" t="s">
        <v>41</v>
      </c>
    </row>
    <row r="24" spans="1:49" x14ac:dyDescent="0.25">
      <c r="A24" s="6" t="s">
        <v>97</v>
      </c>
      <c r="B24" s="6" t="s">
        <v>98</v>
      </c>
      <c r="C24" s="6" t="s">
        <v>99</v>
      </c>
      <c r="D24" s="7" t="s">
        <v>41</v>
      </c>
      <c r="E24" s="8">
        <v>42338023.302944377</v>
      </c>
      <c r="F24" s="8">
        <v>48133938.730462454</v>
      </c>
      <c r="G24" s="8">
        <v>45776787.260423407</v>
      </c>
      <c r="H24" s="8">
        <v>42382113.539304584</v>
      </c>
      <c r="I24" s="8">
        <v>46877286.189255305</v>
      </c>
      <c r="J24" s="8">
        <v>51869687.818218037</v>
      </c>
      <c r="K24" s="8">
        <v>49852183.093011394</v>
      </c>
      <c r="L24" s="8">
        <v>49023080.857879482</v>
      </c>
      <c r="M24" s="8">
        <v>37039066.341317259</v>
      </c>
      <c r="N24" s="8">
        <v>24421303.860381246</v>
      </c>
      <c r="O24" s="8">
        <v>23087020.281407055</v>
      </c>
      <c r="P24" s="8">
        <v>16645050.849070309</v>
      </c>
      <c r="Q24" s="8">
        <v>12076131.916380487</v>
      </c>
      <c r="R24" s="8">
        <v>8219306.217150067</v>
      </c>
      <c r="S24" s="8">
        <v>7210887.4474084005</v>
      </c>
      <c r="T24" s="7" t="s">
        <v>41</v>
      </c>
      <c r="U24" s="8">
        <v>-394620.45999895781</v>
      </c>
      <c r="V24" s="8">
        <v>297250.41646882886</v>
      </c>
      <c r="W24" s="8">
        <v>554863.51000797015</v>
      </c>
      <c r="X24" s="8">
        <v>348180.15918135643</v>
      </c>
      <c r="Y24" s="8">
        <v>566144.24702804524</v>
      </c>
      <c r="Z24" s="8">
        <v>798670.72310484946</v>
      </c>
      <c r="AA24" s="8">
        <v>1282890.7079100609</v>
      </c>
      <c r="AB24" s="8">
        <v>1208203.4625839444</v>
      </c>
      <c r="AC24" s="8">
        <v>976390.75859263539</v>
      </c>
      <c r="AD24" s="8">
        <v>741052.54416167713</v>
      </c>
      <c r="AE24" s="8">
        <v>729480.26188276708</v>
      </c>
      <c r="AF24" s="8">
        <v>400812.80943984166</v>
      </c>
      <c r="AG24" s="8">
        <v>262817.53865256906</v>
      </c>
      <c r="AH24" s="8">
        <v>175439.91790828295</v>
      </c>
      <c r="AI24" s="8">
        <v>136104.37845415439</v>
      </c>
      <c r="AJ24" s="8" t="s">
        <v>41</v>
      </c>
      <c r="AK24" s="8">
        <v>4117933.2227764446</v>
      </c>
      <c r="AL24" s="8">
        <v>5322947.0626674155</v>
      </c>
      <c r="AM24" s="8">
        <v>5259584.468504535</v>
      </c>
      <c r="AN24" s="8">
        <v>3743726.2748592705</v>
      </c>
      <c r="AO24" s="8">
        <v>6736640.3843612904</v>
      </c>
      <c r="AP24" s="8">
        <v>8122933.3971232232</v>
      </c>
      <c r="AQ24" s="8">
        <v>4283965.7555158995</v>
      </c>
      <c r="AR24" s="8">
        <v>14258734.048337493</v>
      </c>
      <c r="AS24" s="8">
        <v>12785721.546970308</v>
      </c>
      <c r="AT24" s="8">
        <v>9133626.8815398216</v>
      </c>
      <c r="AU24" s="8">
        <v>8650507.279857995</v>
      </c>
      <c r="AV24" s="8">
        <v>3602347.0279760654</v>
      </c>
      <c r="AW24" s="8">
        <v>2748267.7591964602</v>
      </c>
    </row>
    <row r="25" spans="1:49" x14ac:dyDescent="0.25">
      <c r="A25" s="3" t="s">
        <v>100</v>
      </c>
      <c r="B25" s="3" t="s">
        <v>101</v>
      </c>
      <c r="C25" s="3" t="s">
        <v>102</v>
      </c>
      <c r="D25" s="4" t="s">
        <v>41</v>
      </c>
      <c r="E25" s="42">
        <v>9929523.6014027596</v>
      </c>
      <c r="F25" s="42">
        <v>8059429.3592497408</v>
      </c>
      <c r="G25" s="42">
        <v>6918263.5393266678</v>
      </c>
      <c r="H25" s="42">
        <v>5473750.8107361207</v>
      </c>
      <c r="I25" s="5">
        <v>5454032.7703480134</v>
      </c>
      <c r="J25" s="5">
        <v>4302712.3224858046</v>
      </c>
      <c r="K25" s="5">
        <v>3139472.3605194092</v>
      </c>
      <c r="L25" s="5">
        <v>3175311.002877295</v>
      </c>
      <c r="M25" s="5">
        <v>1768497.5813233852</v>
      </c>
      <c r="N25" s="15">
        <f>+'TEB-ALBRK-FINBNK'!M13</f>
        <v>1464330.7114955189</v>
      </c>
      <c r="O25" s="5" t="s">
        <v>41</v>
      </c>
      <c r="P25" s="5" t="s">
        <v>41</v>
      </c>
      <c r="Q25" s="4" t="s">
        <v>41</v>
      </c>
      <c r="R25" s="4" t="s">
        <v>41</v>
      </c>
      <c r="S25" s="4" t="s">
        <v>41</v>
      </c>
      <c r="T25" s="4" t="s">
        <v>41</v>
      </c>
      <c r="U25" s="5">
        <v>108845.75745660067</v>
      </c>
      <c r="V25" s="5">
        <v>113008.61340752244</v>
      </c>
      <c r="W25" s="5">
        <v>107657.55480051041</v>
      </c>
      <c r="X25" s="5">
        <v>83802.523504793644</v>
      </c>
      <c r="Y25" s="5">
        <v>86968.140763521194</v>
      </c>
      <c r="Z25" s="5">
        <v>70614.391806185246</v>
      </c>
      <c r="AA25" s="5">
        <v>89312.663932800293</v>
      </c>
      <c r="AB25" s="5">
        <v>73125.374817788601</v>
      </c>
      <c r="AC25" s="15">
        <f>+'TEB-ALBRK-FINBNK'!L17</f>
        <v>49241.307710408902</v>
      </c>
      <c r="AD25" s="15">
        <f>+'TEB-ALBRK-FINBNK'!M17</f>
        <v>34134.047468662269</v>
      </c>
      <c r="AE25" s="5" t="s">
        <v>41</v>
      </c>
      <c r="AF25" s="5" t="s">
        <v>41</v>
      </c>
      <c r="AG25" s="5" t="s">
        <v>41</v>
      </c>
      <c r="AH25" s="5" t="s">
        <v>41</v>
      </c>
      <c r="AI25" s="5" t="s">
        <v>41</v>
      </c>
      <c r="AJ25" s="5" t="s">
        <v>41</v>
      </c>
      <c r="AK25" s="5">
        <v>674709.18894062797</v>
      </c>
      <c r="AL25" s="5">
        <v>648815.63778903987</v>
      </c>
      <c r="AM25" s="5">
        <v>858634.05251859617</v>
      </c>
      <c r="AN25" s="5">
        <v>445617.8054977326</v>
      </c>
      <c r="AO25" s="5">
        <v>944203.0580842098</v>
      </c>
      <c r="AP25" s="5">
        <v>802589.18196401419</v>
      </c>
      <c r="AQ25" s="5" t="s">
        <v>41</v>
      </c>
      <c r="AR25" s="5" t="s">
        <v>41</v>
      </c>
      <c r="AS25" s="5" t="s">
        <v>41</v>
      </c>
      <c r="AT25" s="5" t="s">
        <v>41</v>
      </c>
      <c r="AU25" s="5" t="s">
        <v>41</v>
      </c>
      <c r="AV25" s="5" t="s">
        <v>41</v>
      </c>
      <c r="AW25" s="5" t="s">
        <v>41</v>
      </c>
    </row>
    <row r="26" spans="1:49" x14ac:dyDescent="0.25">
      <c r="A26" s="6" t="s">
        <v>103</v>
      </c>
      <c r="B26" s="6" t="s">
        <v>104</v>
      </c>
      <c r="C26" s="6" t="s">
        <v>105</v>
      </c>
      <c r="D26" s="7" t="s">
        <v>41</v>
      </c>
      <c r="E26" s="8">
        <v>23463600</v>
      </c>
      <c r="F26" s="8">
        <v>20967600</v>
      </c>
      <c r="G26" s="8">
        <v>19055100</v>
      </c>
      <c r="H26" s="8">
        <v>17154000</v>
      </c>
      <c r="I26" s="8">
        <v>15878300</v>
      </c>
      <c r="J26" s="8">
        <v>13166300</v>
      </c>
      <c r="K26" s="8">
        <v>10920300</v>
      </c>
      <c r="L26" s="8">
        <v>10104000</v>
      </c>
      <c r="M26" s="8">
        <v>7625800</v>
      </c>
      <c r="N26" s="8">
        <v>6307100</v>
      </c>
      <c r="O26" s="8">
        <v>5056700</v>
      </c>
      <c r="P26" s="8">
        <v>4116500</v>
      </c>
      <c r="Q26" s="8" t="s">
        <v>41</v>
      </c>
      <c r="R26" s="8" t="s">
        <v>41</v>
      </c>
      <c r="S26" s="8" t="s">
        <v>41</v>
      </c>
      <c r="T26" s="7" t="s">
        <v>41</v>
      </c>
      <c r="U26" s="8">
        <v>274800</v>
      </c>
      <c r="V26" s="8">
        <v>257800</v>
      </c>
      <c r="W26" s="8">
        <v>235200</v>
      </c>
      <c r="X26" s="8">
        <v>212300</v>
      </c>
      <c r="Y26" s="8">
        <v>193200</v>
      </c>
      <c r="Z26" s="8">
        <v>167400</v>
      </c>
      <c r="AA26" s="8">
        <v>201000</v>
      </c>
      <c r="AB26" s="8">
        <v>200800</v>
      </c>
      <c r="AC26" s="8">
        <v>123700</v>
      </c>
      <c r="AD26" s="8">
        <v>102900</v>
      </c>
      <c r="AE26" s="8">
        <v>54100</v>
      </c>
      <c r="AF26" s="8">
        <v>39300</v>
      </c>
      <c r="AG26" s="8" t="s">
        <v>41</v>
      </c>
      <c r="AH26" s="8" t="s">
        <v>41</v>
      </c>
      <c r="AI26" s="8" t="s">
        <v>41</v>
      </c>
      <c r="AJ26" s="8" t="s">
        <v>41</v>
      </c>
      <c r="AK26" s="8">
        <v>880564.43775699998</v>
      </c>
      <c r="AL26" s="8">
        <v>775735.58905999991</v>
      </c>
      <c r="AM26" s="8">
        <v>771001.27379900008</v>
      </c>
      <c r="AN26" s="8">
        <v>947809.65486799984</v>
      </c>
      <c r="AO26" s="8">
        <v>1185750.1446150001</v>
      </c>
      <c r="AP26" s="8">
        <v>1339200.8266709999</v>
      </c>
      <c r="AQ26" s="8">
        <v>69750.045826999994</v>
      </c>
      <c r="AR26" s="8" t="s">
        <v>41</v>
      </c>
      <c r="AS26" s="8" t="s">
        <v>41</v>
      </c>
      <c r="AT26" s="8" t="s">
        <v>41</v>
      </c>
      <c r="AU26" s="8" t="s">
        <v>41</v>
      </c>
      <c r="AV26" s="8" t="s">
        <v>41</v>
      </c>
      <c r="AW26" s="8" t="s">
        <v>41</v>
      </c>
    </row>
    <row r="27" spans="1:49" x14ac:dyDescent="0.25">
      <c r="A27" s="3" t="s">
        <v>106</v>
      </c>
      <c r="B27" s="3" t="s">
        <v>107</v>
      </c>
      <c r="C27" s="3" t="s">
        <v>102</v>
      </c>
      <c r="D27" s="4" t="s">
        <v>41</v>
      </c>
      <c r="E27" s="5">
        <v>40673423.154783368</v>
      </c>
      <c r="F27" s="5">
        <v>37294163.461838245</v>
      </c>
      <c r="G27" s="5">
        <v>31704686.619214058</v>
      </c>
      <c r="H27" s="5">
        <v>23419121.315551639</v>
      </c>
      <c r="I27" s="5">
        <v>21964032.19870019</v>
      </c>
      <c r="J27" s="5">
        <v>17400827.820521891</v>
      </c>
      <c r="K27" s="5">
        <v>15878639.462623596</v>
      </c>
      <c r="L27" s="5">
        <v>16046295.13617754</v>
      </c>
      <c r="M27" s="5">
        <v>10436499.321094751</v>
      </c>
      <c r="N27" s="5">
        <v>8911221.2505050898</v>
      </c>
      <c r="O27" s="5">
        <v>6026375.5376768112</v>
      </c>
      <c r="P27" s="5" t="s">
        <v>41</v>
      </c>
      <c r="Q27" s="4" t="s">
        <v>41</v>
      </c>
      <c r="R27" s="4" t="s">
        <v>41</v>
      </c>
      <c r="S27" s="4" t="s">
        <v>41</v>
      </c>
      <c r="T27" s="4" t="s">
        <v>41</v>
      </c>
      <c r="U27" s="5">
        <v>404370.5348367691</v>
      </c>
      <c r="V27" s="5">
        <v>473310.08324936032</v>
      </c>
      <c r="W27" s="5">
        <v>403884.04981565475</v>
      </c>
      <c r="X27" s="5">
        <v>555077.71319407225</v>
      </c>
      <c r="Y27" s="5">
        <v>399851.41027790308</v>
      </c>
      <c r="Z27" s="5">
        <v>405650.93654483557</v>
      </c>
      <c r="AA27" s="5">
        <v>224499.66110610962</v>
      </c>
      <c r="AB27" s="5">
        <v>293653.72366636992</v>
      </c>
      <c r="AC27" s="5">
        <v>242930.45610308647</v>
      </c>
      <c r="AD27" s="5">
        <v>171899.18795460463</v>
      </c>
      <c r="AE27" s="5">
        <v>102058.23109674454</v>
      </c>
      <c r="AF27" s="5" t="s">
        <v>41</v>
      </c>
      <c r="AG27" s="5" t="s">
        <v>41</v>
      </c>
      <c r="AH27" s="5" t="s">
        <v>41</v>
      </c>
      <c r="AI27" s="5" t="s">
        <v>41</v>
      </c>
      <c r="AJ27" s="5" t="s">
        <v>41</v>
      </c>
      <c r="AK27" s="5">
        <v>2357175.3427780014</v>
      </c>
      <c r="AL27" s="5">
        <v>2608022.7269672328</v>
      </c>
      <c r="AM27" s="5">
        <v>4521086.9688391685</v>
      </c>
      <c r="AN27" s="5">
        <v>4608879.8510948466</v>
      </c>
      <c r="AO27" s="5">
        <v>5157146.5632590465</v>
      </c>
      <c r="AP27" s="5">
        <v>3482275.6988570089</v>
      </c>
      <c r="AQ27" s="5">
        <v>1934073.2159460695</v>
      </c>
      <c r="AR27" s="5">
        <v>3644901.2851766068</v>
      </c>
      <c r="AS27" s="5">
        <v>3118374.7635124032</v>
      </c>
      <c r="AT27" s="5">
        <v>2056336.2202122808</v>
      </c>
      <c r="AU27" s="5">
        <v>675.47594077436304</v>
      </c>
      <c r="AV27" s="5" t="s">
        <v>41</v>
      </c>
      <c r="AW27" s="5" t="s">
        <v>41</v>
      </c>
    </row>
    <row r="28" spans="1:49" x14ac:dyDescent="0.25">
      <c r="A28" s="6" t="s">
        <v>108</v>
      </c>
      <c r="B28" s="6" t="s">
        <v>109</v>
      </c>
      <c r="C28" s="6" t="s">
        <v>88</v>
      </c>
      <c r="D28" s="7" t="s">
        <v>41</v>
      </c>
      <c r="E28" s="8">
        <v>300012131.43348694</v>
      </c>
      <c r="F28" s="8">
        <v>307455521.16966248</v>
      </c>
      <c r="G28" s="8">
        <v>471315461.66539192</v>
      </c>
      <c r="H28" s="8">
        <v>534039352.62918472</v>
      </c>
      <c r="I28" s="8">
        <v>757262185.74106693</v>
      </c>
      <c r="J28" s="8">
        <v>832128015.55991173</v>
      </c>
      <c r="K28" s="8">
        <v>905999559.29875386</v>
      </c>
      <c r="L28" s="8">
        <v>889980838.25111389</v>
      </c>
      <c r="M28" s="8">
        <v>746401967.61775017</v>
      </c>
      <c r="N28" s="8">
        <v>600187543.70176792</v>
      </c>
      <c r="O28" s="8">
        <v>551156445.67573071</v>
      </c>
      <c r="P28" s="8" t="s">
        <v>41</v>
      </c>
      <c r="Q28" s="8" t="s">
        <v>41</v>
      </c>
      <c r="R28" s="8" t="s">
        <v>41</v>
      </c>
      <c r="S28" s="8" t="s">
        <v>41</v>
      </c>
      <c r="T28" s="7" t="s">
        <v>41</v>
      </c>
      <c r="U28" s="8">
        <v>-744202.96442508698</v>
      </c>
      <c r="V28" s="8">
        <v>-1490828.8404941559</v>
      </c>
      <c r="W28" s="8">
        <v>-3809209.5345258713</v>
      </c>
      <c r="X28" s="8">
        <v>-15061457.421779633</v>
      </c>
      <c r="Y28" s="8">
        <v>1064938.5727643967</v>
      </c>
      <c r="Z28" s="8">
        <v>1568802.5361299515</v>
      </c>
      <c r="AA28" s="8">
        <v>-4520214.204788208</v>
      </c>
      <c r="AB28" s="8">
        <v>3880465.0783538818</v>
      </c>
      <c r="AC28" s="8">
        <v>3737653.1939506531</v>
      </c>
      <c r="AD28" s="8">
        <v>2469121.1177110672</v>
      </c>
      <c r="AE28" s="8" t="s">
        <v>41</v>
      </c>
      <c r="AF28" s="8" t="s">
        <v>41</v>
      </c>
      <c r="AG28" s="8" t="s">
        <v>41</v>
      </c>
      <c r="AH28" s="8" t="s">
        <v>41</v>
      </c>
      <c r="AI28" s="8" t="s">
        <v>41</v>
      </c>
      <c r="AJ28" s="8" t="s">
        <v>41</v>
      </c>
      <c r="AK28" s="8">
        <v>59153.346035111041</v>
      </c>
      <c r="AL28" s="8">
        <v>107515.34499728643</v>
      </c>
      <c r="AM28" s="8">
        <v>180009.11641268063</v>
      </c>
      <c r="AN28" s="8">
        <v>748930.51243796712</v>
      </c>
      <c r="AO28" s="8">
        <v>6414562.7885200512</v>
      </c>
      <c r="AP28" s="8">
        <v>11323991.483859446</v>
      </c>
      <c r="AQ28" s="8">
        <v>5149988.1594737479</v>
      </c>
      <c r="AR28" s="8">
        <v>29625428.433589324</v>
      </c>
      <c r="AS28" s="8">
        <v>31396155.447244924</v>
      </c>
      <c r="AT28" s="8" t="s">
        <v>41</v>
      </c>
      <c r="AU28" s="8">
        <v>26185547.263599385</v>
      </c>
      <c r="AV28" s="8" t="s">
        <v>41</v>
      </c>
      <c r="AW28" s="8" t="s">
        <v>41</v>
      </c>
    </row>
    <row r="29" spans="1:49" x14ac:dyDescent="0.25">
      <c r="A29" s="3" t="s">
        <v>110</v>
      </c>
      <c r="B29" s="3" t="s">
        <v>111</v>
      </c>
      <c r="C29" s="3" t="s">
        <v>102</v>
      </c>
      <c r="D29" s="4" t="s">
        <v>41</v>
      </c>
      <c r="E29" s="5">
        <v>33104319.659493864</v>
      </c>
      <c r="F29" s="5">
        <v>31675741.030385911</v>
      </c>
      <c r="G29" s="5">
        <v>31110370.449461937</v>
      </c>
      <c r="H29" s="5">
        <v>24713952.062898338</v>
      </c>
      <c r="I29" s="5">
        <v>25468061.143748049</v>
      </c>
      <c r="J29" s="5">
        <v>20304408.118402779</v>
      </c>
      <c r="K29" s="5">
        <v>19725749.585983276</v>
      </c>
      <c r="L29" s="5">
        <v>20757052.279314458</v>
      </c>
      <c r="M29" s="5">
        <v>14077638.561401367</v>
      </c>
      <c r="N29" s="15">
        <f>+'TEB-ALBRK-FINBNK'!M20</f>
        <v>9404239</v>
      </c>
      <c r="O29" s="5" t="s">
        <v>41</v>
      </c>
      <c r="P29" s="5" t="s">
        <v>41</v>
      </c>
      <c r="Q29" s="4" t="s">
        <v>41</v>
      </c>
      <c r="R29" s="4" t="s">
        <v>41</v>
      </c>
      <c r="S29" s="4" t="s">
        <v>41</v>
      </c>
      <c r="T29" s="4" t="s">
        <v>41</v>
      </c>
      <c r="U29" s="5">
        <v>394631.19822603464</v>
      </c>
      <c r="V29" s="5">
        <v>354877.82037168741</v>
      </c>
      <c r="W29" s="5">
        <v>628521.79241037369</v>
      </c>
      <c r="X29" s="5">
        <v>469018.89746391773</v>
      </c>
      <c r="Y29" s="5">
        <v>608302.71039837599</v>
      </c>
      <c r="Z29" s="5">
        <v>383456.96043872833</v>
      </c>
      <c r="AA29" s="5">
        <v>320925.63603210449</v>
      </c>
      <c r="AB29" s="5">
        <v>542195.15165001154</v>
      </c>
      <c r="AC29" s="5">
        <v>243956.71589970589</v>
      </c>
      <c r="AD29" s="15">
        <f>+'TEB-ALBRK-FINBNK'!M24</f>
        <v>-115429</v>
      </c>
      <c r="AE29" s="5" t="s">
        <v>41</v>
      </c>
      <c r="AF29" s="5" t="s">
        <v>41</v>
      </c>
      <c r="AG29" s="5" t="s">
        <v>41</v>
      </c>
      <c r="AH29" s="5" t="s">
        <v>41</v>
      </c>
      <c r="AI29" s="5" t="s">
        <v>41</v>
      </c>
      <c r="AJ29" s="5" t="s">
        <v>41</v>
      </c>
      <c r="AK29" s="5">
        <v>3434801.3449841677</v>
      </c>
      <c r="AL29" s="5">
        <v>3154092.6077669095</v>
      </c>
      <c r="AM29" s="5">
        <v>5167712.7332185265</v>
      </c>
      <c r="AN29" s="5">
        <v>5477265.5613859966</v>
      </c>
      <c r="AO29" s="5">
        <v>6122256.4339756276</v>
      </c>
      <c r="AP29" s="5" t="s">
        <v>41</v>
      </c>
      <c r="AQ29" s="5" t="s">
        <v>41</v>
      </c>
      <c r="AR29" s="5" t="s">
        <v>41</v>
      </c>
      <c r="AS29" s="5" t="s">
        <v>41</v>
      </c>
      <c r="AT29" s="5" t="s">
        <v>41</v>
      </c>
      <c r="AU29" s="5" t="s">
        <v>41</v>
      </c>
      <c r="AV29" s="5" t="s">
        <v>41</v>
      </c>
      <c r="AW29" s="5" t="s">
        <v>41</v>
      </c>
    </row>
    <row r="30" spans="1:49" x14ac:dyDescent="0.25">
      <c r="A30" s="6" t="s">
        <v>112</v>
      </c>
      <c r="B30" s="6" t="s">
        <v>113</v>
      </c>
      <c r="C30" s="6" t="s">
        <v>114</v>
      </c>
      <c r="D30" s="7" t="s">
        <v>41</v>
      </c>
      <c r="E30" s="8">
        <v>140177244.83585358</v>
      </c>
      <c r="F30" s="8">
        <v>152985793.96486282</v>
      </c>
      <c r="G30" s="8">
        <v>138274174.15976527</v>
      </c>
      <c r="H30" s="8">
        <v>138271450.44803619</v>
      </c>
      <c r="I30" s="8">
        <v>161336991.20829105</v>
      </c>
      <c r="J30" s="8">
        <v>163354553.29883099</v>
      </c>
      <c r="K30" s="8">
        <v>141727920.66371441</v>
      </c>
      <c r="L30" s="8">
        <v>133056966.76254272</v>
      </c>
      <c r="M30" s="8">
        <v>100842488.99395466</v>
      </c>
      <c r="N30" s="8">
        <v>71285520.368599892</v>
      </c>
      <c r="O30" s="8">
        <v>74217339.783835426</v>
      </c>
      <c r="P30" s="8" t="s">
        <v>41</v>
      </c>
      <c r="Q30" s="8" t="s">
        <v>41</v>
      </c>
      <c r="R30" s="8" t="s">
        <v>41</v>
      </c>
      <c r="S30" s="8" t="s">
        <v>41</v>
      </c>
      <c r="T30" s="7" t="s">
        <v>41</v>
      </c>
      <c r="U30" s="8">
        <v>128687.62516975403</v>
      </c>
      <c r="V30" s="8">
        <v>1112949.9299526215</v>
      </c>
      <c r="W30" s="8">
        <v>-2811716.4939641953</v>
      </c>
      <c r="X30" s="8">
        <v>-15946306.724309921</v>
      </c>
      <c r="Y30" s="8">
        <v>588455.39202690125</v>
      </c>
      <c r="Z30" s="8">
        <v>1387720.3701138496</v>
      </c>
      <c r="AA30" s="8">
        <v>2205691.9621825218</v>
      </c>
      <c r="AB30" s="8">
        <v>2420285.5217456818</v>
      </c>
      <c r="AC30" s="8">
        <v>1402212.5988721848</v>
      </c>
      <c r="AD30" s="8">
        <v>885957.93569087982</v>
      </c>
      <c r="AE30" s="8">
        <v>398142.1102643013</v>
      </c>
      <c r="AF30" s="8" t="s">
        <v>41</v>
      </c>
      <c r="AG30" s="8" t="s">
        <v>41</v>
      </c>
      <c r="AH30" s="8" t="s">
        <v>41</v>
      </c>
      <c r="AI30" s="8" t="s">
        <v>41</v>
      </c>
      <c r="AJ30" s="8" t="s">
        <v>41</v>
      </c>
      <c r="AK30" s="8">
        <v>6305365.9152919864</v>
      </c>
      <c r="AL30" s="8">
        <v>12726004.388503475</v>
      </c>
      <c r="AM30" s="8">
        <v>1627334.2964810464</v>
      </c>
      <c r="AN30" s="8">
        <v>2003967.8291878588</v>
      </c>
      <c r="AO30" s="8">
        <v>7933353.7611628026</v>
      </c>
      <c r="AP30" s="8">
        <v>15827901.034904515</v>
      </c>
      <c r="AQ30" s="8">
        <v>9123702.1542958915</v>
      </c>
      <c r="AR30" s="8">
        <v>32894796.636740442</v>
      </c>
      <c r="AS30" s="8" t="s">
        <v>41</v>
      </c>
      <c r="AT30" s="8" t="s">
        <v>41</v>
      </c>
      <c r="AU30" s="8" t="s">
        <v>41</v>
      </c>
      <c r="AV30" s="8" t="s">
        <v>41</v>
      </c>
      <c r="AW30" s="8" t="s">
        <v>41</v>
      </c>
    </row>
    <row r="31" spans="1:49" x14ac:dyDescent="0.25">
      <c r="A31" s="3" t="s">
        <v>115</v>
      </c>
      <c r="B31" s="3" t="s">
        <v>116</v>
      </c>
      <c r="C31" s="3" t="s">
        <v>102</v>
      </c>
      <c r="D31" s="4" t="s">
        <v>41</v>
      </c>
      <c r="E31" s="15">
        <f>+'TEB-ALBRK-FINBNK'!D4</f>
        <v>27139978.355099339</v>
      </c>
      <c r="F31" s="15">
        <f>+'TEB-ALBRK-FINBNK'!E4</f>
        <v>25001698.338828348</v>
      </c>
      <c r="G31" s="15">
        <f>+'TEB-ALBRK-FINBNK'!F4</f>
        <v>24430290.306027044</v>
      </c>
      <c r="H31" s="15">
        <f>+'TEB-ALBRK-FINBNK'!G4</f>
        <v>19931839.587171461</v>
      </c>
      <c r="I31" s="15">
        <f>+'TEB-ALBRK-FINBNK'!H4</f>
        <v>12347436.80079193</v>
      </c>
      <c r="J31" s="15">
        <f>+'TEB-ALBRK-FINBNK'!I4</f>
        <v>10103668.612315707</v>
      </c>
      <c r="K31" s="15">
        <f>+'TEB-ALBRK-FINBNK'!J4</f>
        <v>9660136.5798378047</v>
      </c>
      <c r="L31" s="15">
        <f>+'TEB-ALBRK-FINBNK'!K4</f>
        <v>10154819.492971612</v>
      </c>
      <c r="M31" s="15">
        <f>+'TEB-ALBRK-FINBNK'!L4</f>
        <v>5876192.5521433037</v>
      </c>
      <c r="N31" s="15">
        <f>+'TEB-ALBRK-FINBNK'!M4</f>
        <v>4042681.7329244022</v>
      </c>
      <c r="O31" s="15">
        <f>+'TEB-ALBRK-FINBNK'!N4</f>
        <v>2644489.7456941633</v>
      </c>
      <c r="P31" s="15">
        <f>+'TEB-ALBRK-FINBNK'!O4</f>
        <v>2013512.4407293836</v>
      </c>
      <c r="Q31" s="15">
        <f>+'TEB-ALBRK-FINBNK'!P4</f>
        <v>1431863.130413055</v>
      </c>
      <c r="R31" s="15">
        <f>+'TEB-ALBRK-FINBNK'!Q4</f>
        <v>1151315.5606406941</v>
      </c>
      <c r="S31" s="15">
        <f>+'TEB-ALBRK-FINBNK'!R4</f>
        <v>1392038.7492172697</v>
      </c>
      <c r="T31" s="4" t="s">
        <v>41</v>
      </c>
      <c r="U31" s="15">
        <f>+'TEB-ALBRK-FINBNK'!D8</f>
        <v>268229.21479225118</v>
      </c>
      <c r="V31" s="15">
        <f>+'TEB-ALBRK-FINBNK'!E8</f>
        <v>250467.18468022489</v>
      </c>
      <c r="W31" s="15">
        <f>+'TEB-ALBRK-FINBNK'!F8</f>
        <v>278342.21448040131</v>
      </c>
      <c r="X31" s="15">
        <f>+'TEB-ALBRK-FINBNK'!G8</f>
        <v>108144.52589899315</v>
      </c>
      <c r="Y31" s="15">
        <f>+'TEB-ALBRK-FINBNK'!H8</f>
        <v>194836.17050689476</v>
      </c>
      <c r="Z31" s="15">
        <f>+'TEB-ALBRK-FINBNK'!I8</f>
        <v>140966.52592378928</v>
      </c>
      <c r="AA31" s="15">
        <f>+'TEB-ALBRK-FINBNK'!J8</f>
        <v>107639.05985260016</v>
      </c>
      <c r="AB31" s="15">
        <f>+'TEB-ALBRK-FINBNK'!K8</f>
        <v>112112.55231893012</v>
      </c>
      <c r="AC31" s="15">
        <f>+'TEB-ALBRK-FINBNK'!L8</f>
        <v>69397.447561025256</v>
      </c>
      <c r="AD31" s="15">
        <f>+'TEB-ALBRK-FINBNK'!M8</f>
        <v>63280.919679880149</v>
      </c>
      <c r="AE31" s="15">
        <f>+'TEB-ALBRK-FINBNK'!N8</f>
        <v>26658.454755306273</v>
      </c>
      <c r="AF31" s="15">
        <f>+'TEB-ALBRK-FINBNK'!O8</f>
        <v>38777.406724333843</v>
      </c>
      <c r="AG31" s="15">
        <f>+'TEB-ALBRK-FINBNK'!P8</f>
        <v>10905.281299352642</v>
      </c>
      <c r="AH31" s="15">
        <f>+'TEB-ALBRK-FINBNK'!Q8</f>
        <v>-8595.8476740121951</v>
      </c>
      <c r="AI31" s="15">
        <f>+'TEB-ALBRK-FINBNK'!R8</f>
        <v>11615.940523862821</v>
      </c>
      <c r="AJ31" s="5" t="s">
        <v>41</v>
      </c>
      <c r="AK31" s="5" t="s">
        <v>41</v>
      </c>
      <c r="AL31" s="5" t="s">
        <v>41</v>
      </c>
      <c r="AM31" s="5" t="s">
        <v>41</v>
      </c>
      <c r="AN31" s="5" t="s">
        <v>41</v>
      </c>
      <c r="AO31" s="5" t="s">
        <v>41</v>
      </c>
      <c r="AP31" s="5" t="s">
        <v>41</v>
      </c>
      <c r="AQ31" s="5" t="s">
        <v>41</v>
      </c>
      <c r="AR31" s="5" t="s">
        <v>41</v>
      </c>
      <c r="AS31" s="5" t="s">
        <v>41</v>
      </c>
      <c r="AT31" s="5" t="s">
        <v>41</v>
      </c>
      <c r="AU31" s="5" t="s">
        <v>41</v>
      </c>
      <c r="AV31" s="5" t="s">
        <v>41</v>
      </c>
      <c r="AW31" s="5" t="s">
        <v>41</v>
      </c>
    </row>
    <row r="32" spans="1:49" x14ac:dyDescent="0.25">
      <c r="A32" s="6" t="s">
        <v>117</v>
      </c>
      <c r="B32" s="6" t="s">
        <v>87</v>
      </c>
      <c r="C32" s="6" t="s">
        <v>88</v>
      </c>
      <c r="D32" s="7" t="s">
        <v>41</v>
      </c>
      <c r="E32" s="8">
        <v>334109495.9666729</v>
      </c>
      <c r="F32" s="8">
        <v>353366429.68034744</v>
      </c>
      <c r="G32" s="8">
        <v>359400964.70713615</v>
      </c>
      <c r="H32" s="8">
        <v>447896251.93834305</v>
      </c>
      <c r="I32" s="8">
        <v>464947905.08043772</v>
      </c>
      <c r="J32" s="8">
        <v>626711402.85849571</v>
      </c>
      <c r="K32" s="8">
        <v>816612601.73738003</v>
      </c>
      <c r="L32" s="8">
        <v>1129417015.9935951</v>
      </c>
      <c r="M32" s="8">
        <v>888569757.25150108</v>
      </c>
      <c r="N32" s="8">
        <v>756558529.49905396</v>
      </c>
      <c r="O32" s="8" t="s">
        <v>41</v>
      </c>
      <c r="P32" s="8" t="s">
        <v>41</v>
      </c>
      <c r="Q32" s="8" t="s">
        <v>41</v>
      </c>
      <c r="R32" s="8" t="s">
        <v>41</v>
      </c>
      <c r="S32" s="8" t="s">
        <v>41</v>
      </c>
      <c r="T32" s="7" t="s">
        <v>41</v>
      </c>
      <c r="U32" s="8">
        <v>2018938.8741254807</v>
      </c>
      <c r="V32" s="8">
        <v>1275686.103105545</v>
      </c>
      <c r="W32" s="8">
        <v>727008.81659984589</v>
      </c>
      <c r="X32" s="8">
        <v>350627.5200843811</v>
      </c>
      <c r="Y32" s="8">
        <v>2872795.3970432281</v>
      </c>
      <c r="Z32" s="8">
        <v>-1022818.9170360565</v>
      </c>
      <c r="AA32" s="8">
        <v>-28589519.830346107</v>
      </c>
      <c r="AB32" s="8">
        <v>2642425.9543418884</v>
      </c>
      <c r="AC32" s="8">
        <v>6243909.0178012848</v>
      </c>
      <c r="AD32" s="8">
        <v>3189920.4502105713</v>
      </c>
      <c r="AE32" s="8" t="s">
        <v>41</v>
      </c>
      <c r="AF32" s="8" t="s">
        <v>41</v>
      </c>
      <c r="AG32" s="8" t="s">
        <v>41</v>
      </c>
      <c r="AH32" s="8" t="s">
        <v>41</v>
      </c>
      <c r="AI32" s="8" t="s">
        <v>41</v>
      </c>
      <c r="AJ32" s="8" t="s">
        <v>41</v>
      </c>
      <c r="AK32" s="8" t="s">
        <v>41</v>
      </c>
      <c r="AL32" s="8" t="s">
        <v>41</v>
      </c>
      <c r="AM32" s="8" t="s">
        <v>41</v>
      </c>
      <c r="AN32" s="8" t="s">
        <v>41</v>
      </c>
      <c r="AO32" s="8" t="s">
        <v>41</v>
      </c>
      <c r="AP32" s="8" t="s">
        <v>41</v>
      </c>
      <c r="AQ32" s="8" t="s">
        <v>41</v>
      </c>
      <c r="AR32" s="8" t="s">
        <v>41</v>
      </c>
      <c r="AS32" s="8" t="s">
        <v>41</v>
      </c>
      <c r="AT32" s="8" t="s">
        <v>41</v>
      </c>
      <c r="AU32" s="8" t="s">
        <v>41</v>
      </c>
      <c r="AV32" s="8" t="s">
        <v>41</v>
      </c>
      <c r="AW32" s="8" t="s">
        <v>41</v>
      </c>
    </row>
    <row r="34" spans="5:5" x14ac:dyDescent="0.25">
      <c r="E34" s="11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"/>
  <sheetViews>
    <sheetView workbookViewId="0">
      <selection activeCell="M15" sqref="M15"/>
    </sheetView>
  </sheetViews>
  <sheetFormatPr defaultRowHeight="15" x14ac:dyDescent="0.25"/>
  <cols>
    <col min="1" max="12" width="9.140625" style="12"/>
    <col min="13" max="13" width="10.140625" style="12" bestFit="1" customWidth="1"/>
    <col min="14" max="16384" width="9.140625" style="12"/>
  </cols>
  <sheetData>
    <row r="1" spans="2:18" ht="51.75" x14ac:dyDescent="0.25">
      <c r="C1" s="30" t="s">
        <v>5</v>
      </c>
      <c r="D1" s="30" t="s">
        <v>6</v>
      </c>
      <c r="E1" s="30" t="s">
        <v>7</v>
      </c>
      <c r="F1" s="30" t="s">
        <v>8</v>
      </c>
      <c r="G1" s="30" t="s">
        <v>9</v>
      </c>
      <c r="H1" s="30" t="s">
        <v>10</v>
      </c>
      <c r="I1" s="30" t="s">
        <v>11</v>
      </c>
      <c r="J1" s="30" t="s">
        <v>12</v>
      </c>
      <c r="K1" s="30" t="s">
        <v>13</v>
      </c>
      <c r="L1" s="30" t="s">
        <v>14</v>
      </c>
      <c r="M1" s="30" t="s">
        <v>15</v>
      </c>
      <c r="N1" s="30" t="s">
        <v>16</v>
      </c>
      <c r="O1" s="30" t="s">
        <v>17</v>
      </c>
      <c r="P1" s="30" t="s">
        <v>18</v>
      </c>
      <c r="Q1" s="30" t="s">
        <v>19</v>
      </c>
      <c r="R1" s="30" t="s">
        <v>20</v>
      </c>
    </row>
    <row r="2" spans="2:18" s="31" customFormat="1" x14ac:dyDescent="0.25">
      <c r="B2" s="31" t="s">
        <v>146</v>
      </c>
      <c r="D2" s="31">
        <f>+FX!G9</f>
        <v>0.43084877729415827</v>
      </c>
      <c r="E2" s="31">
        <f>+FX!H9</f>
        <v>0.46812096238136558</v>
      </c>
      <c r="F2" s="31">
        <f>+FX!I9</f>
        <v>0.56119871139526611</v>
      </c>
      <c r="G2" s="31">
        <f>+FX!J9</f>
        <v>0.52325886487960882</v>
      </c>
      <c r="H2" s="31">
        <f>+FX!K9</f>
        <v>0.64880293607711848</v>
      </c>
      <c r="I2" s="31">
        <f>+FX!L9</f>
        <v>0.6707357764244114</v>
      </c>
      <c r="J2" s="31">
        <f>+FX!M9</f>
        <v>0.65554428100585971</v>
      </c>
      <c r="K2" s="31">
        <f>+FX!N9</f>
        <v>0.86051112413405983</v>
      </c>
      <c r="L2" s="31">
        <f>+FX!O9</f>
        <v>0.70972323417663197</v>
      </c>
      <c r="M2" s="31">
        <f>+FX!P9</f>
        <v>0.74346679449081432</v>
      </c>
      <c r="N2" s="31">
        <f>+FX!Q9</f>
        <v>0.74654722213745195</v>
      </c>
      <c r="O2" s="31">
        <f>+FX!R9</f>
        <v>0.71600514650344993</v>
      </c>
      <c r="P2" s="31">
        <f>+FX!S9</f>
        <v>0.60838389396667458</v>
      </c>
      <c r="Q2" s="31">
        <f>+FX!T9</f>
        <v>0.692041516304017</v>
      </c>
      <c r="R2" s="31">
        <f>+FX!U9</f>
        <v>1.4850345849990823</v>
      </c>
    </row>
    <row r="3" spans="2:18" x14ac:dyDescent="0.25">
      <c r="B3" s="12" t="s">
        <v>144</v>
      </c>
      <c r="D3" s="11">
        <v>62991889</v>
      </c>
      <c r="E3" s="11">
        <v>53408628</v>
      </c>
      <c r="F3" s="11">
        <v>43532335</v>
      </c>
      <c r="G3" s="11">
        <v>38091738</v>
      </c>
      <c r="H3" s="11">
        <v>19031105</v>
      </c>
      <c r="I3" s="11">
        <v>15063560</v>
      </c>
      <c r="J3" s="11">
        <v>14736055</v>
      </c>
      <c r="K3" s="11">
        <v>11800916</v>
      </c>
      <c r="L3" s="11">
        <v>8279555</v>
      </c>
      <c r="M3" s="11">
        <v>5437609</v>
      </c>
      <c r="N3" s="11">
        <v>3542294</v>
      </c>
      <c r="O3" s="11">
        <v>2812148</v>
      </c>
      <c r="P3" s="11">
        <v>2353552</v>
      </c>
      <c r="Q3" s="11">
        <v>1663651</v>
      </c>
      <c r="R3" s="11">
        <v>937378</v>
      </c>
    </row>
    <row r="4" spans="2:18" x14ac:dyDescent="0.25">
      <c r="B4" s="12" t="s">
        <v>132</v>
      </c>
      <c r="D4" s="32">
        <f t="shared" ref="D4:E4" si="0">+D3*D2</f>
        <v>27139978.355099339</v>
      </c>
      <c r="E4" s="32">
        <f t="shared" si="0"/>
        <v>25001698.338828348</v>
      </c>
      <c r="F4" s="32">
        <f>+F3*F2</f>
        <v>24430290.306027044</v>
      </c>
      <c r="G4" s="32">
        <f>+G3*G2</f>
        <v>19931839.587171461</v>
      </c>
      <c r="H4" s="32">
        <f t="shared" ref="H4:J4" si="1">+H3*H2</f>
        <v>12347436.80079193</v>
      </c>
      <c r="I4" s="32">
        <f t="shared" si="1"/>
        <v>10103668.612315707</v>
      </c>
      <c r="J4" s="32">
        <f t="shared" si="1"/>
        <v>9660136.5798378047</v>
      </c>
      <c r="K4" s="32">
        <f t="shared" ref="K4" si="2">+K3*K2</f>
        <v>10154819.492971612</v>
      </c>
      <c r="L4" s="32">
        <f t="shared" ref="L4" si="3">+L3*L2</f>
        <v>5876192.5521433037</v>
      </c>
      <c r="M4" s="32">
        <f t="shared" ref="M4" si="4">+M3*M2</f>
        <v>4042681.7329244022</v>
      </c>
      <c r="N4" s="32">
        <f t="shared" ref="N4" si="5">+N3*N2</f>
        <v>2644489.7456941633</v>
      </c>
      <c r="O4" s="32">
        <f t="shared" ref="O4" si="6">+O3*O2</f>
        <v>2013512.4407293836</v>
      </c>
      <c r="P4" s="32">
        <f t="shared" ref="P4" si="7">+P3*P2</f>
        <v>1431863.130413055</v>
      </c>
      <c r="Q4" s="32">
        <f t="shared" ref="Q4" si="8">+Q3*Q2</f>
        <v>1151315.5606406941</v>
      </c>
      <c r="R4" s="32">
        <f t="shared" ref="R4" si="9">+R3*R2</f>
        <v>1392038.7492172697</v>
      </c>
    </row>
    <row r="6" spans="2:18" ht="51.75" x14ac:dyDescent="0.25">
      <c r="C6" s="30" t="s">
        <v>21</v>
      </c>
      <c r="D6" s="30" t="s">
        <v>22</v>
      </c>
      <c r="E6" s="30" t="s">
        <v>23</v>
      </c>
      <c r="F6" s="30" t="s">
        <v>24</v>
      </c>
      <c r="G6" s="30" t="s">
        <v>25</v>
      </c>
      <c r="H6" s="30" t="s">
        <v>26</v>
      </c>
      <c r="I6" s="30" t="s">
        <v>27</v>
      </c>
      <c r="J6" s="30" t="s">
        <v>28</v>
      </c>
      <c r="K6" s="30" t="s">
        <v>29</v>
      </c>
      <c r="L6" s="30" t="s">
        <v>30</v>
      </c>
      <c r="M6" s="30" t="s">
        <v>31</v>
      </c>
      <c r="N6" s="30" t="s">
        <v>32</v>
      </c>
      <c r="O6" s="30" t="s">
        <v>33</v>
      </c>
      <c r="P6" s="30" t="s">
        <v>34</v>
      </c>
      <c r="Q6" s="30" t="s">
        <v>35</v>
      </c>
      <c r="R6" s="30" t="s">
        <v>36</v>
      </c>
    </row>
    <row r="7" spans="2:18" x14ac:dyDescent="0.25">
      <c r="B7" s="12" t="s">
        <v>144</v>
      </c>
      <c r="D7" s="11">
        <v>622560</v>
      </c>
      <c r="E7" s="11">
        <v>535048</v>
      </c>
      <c r="F7" s="11">
        <v>495978</v>
      </c>
      <c r="G7" s="11">
        <v>206675</v>
      </c>
      <c r="H7" s="11">
        <v>300301</v>
      </c>
      <c r="I7" s="11">
        <v>210167</v>
      </c>
      <c r="J7" s="11">
        <v>164198</v>
      </c>
      <c r="K7" s="11">
        <v>130286</v>
      </c>
      <c r="L7" s="11">
        <v>97781</v>
      </c>
      <c r="M7" s="11">
        <v>85116</v>
      </c>
      <c r="N7" s="11">
        <v>35709</v>
      </c>
      <c r="O7" s="11">
        <v>54158</v>
      </c>
      <c r="P7" s="11">
        <v>17925</v>
      </c>
      <c r="Q7" s="11">
        <v>-12421</v>
      </c>
      <c r="R7" s="33">
        <v>7822</v>
      </c>
    </row>
    <row r="8" spans="2:18" x14ac:dyDescent="0.25">
      <c r="B8" s="12" t="s">
        <v>132</v>
      </c>
      <c r="D8" s="32">
        <f t="shared" ref="D8:E8" si="10">+D7*D2</f>
        <v>268229.21479225118</v>
      </c>
      <c r="E8" s="32">
        <f t="shared" si="10"/>
        <v>250467.18468022489</v>
      </c>
      <c r="F8" s="32">
        <f>+F7*F2</f>
        <v>278342.21448040131</v>
      </c>
      <c r="G8" s="32">
        <f t="shared" ref="G8:R8" si="11">+G7*G2</f>
        <v>108144.52589899315</v>
      </c>
      <c r="H8" s="32">
        <f t="shared" si="11"/>
        <v>194836.17050689476</v>
      </c>
      <c r="I8" s="32">
        <f t="shared" si="11"/>
        <v>140966.52592378928</v>
      </c>
      <c r="J8" s="32">
        <f t="shared" si="11"/>
        <v>107639.05985260016</v>
      </c>
      <c r="K8" s="32">
        <f t="shared" si="11"/>
        <v>112112.55231893012</v>
      </c>
      <c r="L8" s="32">
        <f t="shared" si="11"/>
        <v>69397.447561025256</v>
      </c>
      <c r="M8" s="32">
        <f t="shared" si="11"/>
        <v>63280.919679880149</v>
      </c>
      <c r="N8" s="32">
        <f t="shared" si="11"/>
        <v>26658.454755306273</v>
      </c>
      <c r="O8" s="32">
        <f t="shared" si="11"/>
        <v>38777.406724333843</v>
      </c>
      <c r="P8" s="32">
        <f t="shared" si="11"/>
        <v>10905.281299352642</v>
      </c>
      <c r="Q8" s="32">
        <f t="shared" si="11"/>
        <v>-8595.8476740121951</v>
      </c>
      <c r="R8" s="32">
        <f t="shared" si="11"/>
        <v>11615.940523862821</v>
      </c>
    </row>
    <row r="11" spans="2:18" x14ac:dyDescent="0.25">
      <c r="K11" s="34"/>
      <c r="L11" s="35"/>
      <c r="M11" s="35"/>
      <c r="N11" s="35"/>
      <c r="O11" s="35"/>
      <c r="P11" s="35"/>
      <c r="Q11" s="35"/>
      <c r="R11" s="36"/>
    </row>
    <row r="12" spans="2:18" x14ac:dyDescent="0.25">
      <c r="K12" s="37" t="s">
        <v>100</v>
      </c>
      <c r="L12" s="11">
        <v>2491813</v>
      </c>
      <c r="M12" s="11">
        <v>1969598</v>
      </c>
      <c r="R12" s="38"/>
    </row>
    <row r="13" spans="2:18" x14ac:dyDescent="0.25">
      <c r="K13" s="37"/>
      <c r="L13" s="32">
        <f>+L12*L2</f>
        <v>1768497.5813233759</v>
      </c>
      <c r="M13" s="32">
        <f>+M12*M2</f>
        <v>1464330.7114955189</v>
      </c>
      <c r="R13" s="38"/>
    </row>
    <row r="14" spans="2:18" x14ac:dyDescent="0.25">
      <c r="K14" s="37"/>
      <c r="R14" s="38"/>
    </row>
    <row r="15" spans="2:18" x14ac:dyDescent="0.25">
      <c r="K15" s="37"/>
      <c r="R15" s="38"/>
    </row>
    <row r="16" spans="2:18" x14ac:dyDescent="0.25">
      <c r="K16" s="37"/>
      <c r="L16" s="11">
        <v>69381</v>
      </c>
      <c r="M16" s="11">
        <v>45912</v>
      </c>
      <c r="R16" s="38"/>
    </row>
    <row r="17" spans="11:18" x14ac:dyDescent="0.25">
      <c r="K17" s="39"/>
      <c r="L17" s="32">
        <f>+L16*L2</f>
        <v>49241.307710408902</v>
      </c>
      <c r="M17" s="32">
        <f>+M16*M2</f>
        <v>34134.047468662269</v>
      </c>
      <c r="N17" s="40"/>
      <c r="O17" s="40"/>
      <c r="P17" s="40"/>
      <c r="Q17" s="40"/>
      <c r="R17" s="41"/>
    </row>
    <row r="18" spans="11:18" x14ac:dyDescent="0.25">
      <c r="K18" s="34"/>
      <c r="L18" s="35"/>
      <c r="M18" s="35"/>
      <c r="N18" s="35"/>
      <c r="O18" s="35"/>
      <c r="P18" s="35"/>
      <c r="Q18" s="35"/>
      <c r="R18" s="36"/>
    </row>
    <row r="19" spans="11:18" x14ac:dyDescent="0.25">
      <c r="K19" s="37" t="s">
        <v>149</v>
      </c>
      <c r="M19" s="11">
        <v>12314145</v>
      </c>
      <c r="R19" s="38"/>
    </row>
    <row r="20" spans="11:18" x14ac:dyDescent="0.25">
      <c r="K20" s="37"/>
      <c r="M20" s="32">
        <v>9404239</v>
      </c>
      <c r="R20" s="38"/>
    </row>
    <row r="21" spans="11:18" x14ac:dyDescent="0.25">
      <c r="K21" s="37"/>
      <c r="R21" s="38"/>
    </row>
    <row r="22" spans="11:18" x14ac:dyDescent="0.25">
      <c r="K22" s="37"/>
      <c r="R22" s="38"/>
    </row>
    <row r="23" spans="11:18" x14ac:dyDescent="0.25">
      <c r="K23" s="37"/>
      <c r="M23" s="11">
        <v>-151146</v>
      </c>
      <c r="R23" s="38"/>
    </row>
    <row r="24" spans="11:18" x14ac:dyDescent="0.25">
      <c r="K24" s="39"/>
      <c r="L24" s="40"/>
      <c r="M24" s="32">
        <v>-115429</v>
      </c>
      <c r="N24" s="40"/>
      <c r="O24" s="40"/>
      <c r="P24" s="40"/>
      <c r="Q24" s="40"/>
      <c r="R24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G8" sqref="G8"/>
    </sheetView>
  </sheetViews>
  <sheetFormatPr defaultRowHeight="15" x14ac:dyDescent="0.25"/>
  <cols>
    <col min="1" max="3" width="10.140625" bestFit="1" customWidth="1"/>
    <col min="5" max="5" width="10.5703125" customWidth="1"/>
    <col min="8" max="8" width="10" bestFit="1" customWidth="1"/>
    <col min="9" max="13" width="10.7109375" customWidth="1"/>
    <col min="14" max="14" width="10" bestFit="1" customWidth="1"/>
  </cols>
  <sheetData>
    <row r="1" spans="1:16" x14ac:dyDescent="0.25">
      <c r="B1">
        <v>2013</v>
      </c>
      <c r="C1">
        <v>2012</v>
      </c>
      <c r="D1">
        <v>2011</v>
      </c>
      <c r="E1">
        <v>2010</v>
      </c>
      <c r="F1">
        <v>2009</v>
      </c>
      <c r="G1">
        <v>2008</v>
      </c>
      <c r="H1">
        <v>2008</v>
      </c>
      <c r="I1">
        <v>2007</v>
      </c>
      <c r="J1">
        <v>2006</v>
      </c>
      <c r="K1">
        <v>2005</v>
      </c>
      <c r="L1">
        <v>2004</v>
      </c>
      <c r="M1">
        <v>2003</v>
      </c>
      <c r="N1">
        <v>2002</v>
      </c>
      <c r="O1">
        <v>2001</v>
      </c>
      <c r="P1">
        <v>2000</v>
      </c>
    </row>
    <row r="2" spans="1:16" x14ac:dyDescent="0.25">
      <c r="C2" t="s">
        <v>132</v>
      </c>
      <c r="D2" t="s">
        <v>132</v>
      </c>
    </row>
    <row r="3" spans="1:16" x14ac:dyDescent="0.25">
      <c r="A3" s="16">
        <f>+RESULTS!E21</f>
        <v>13566832.181811333</v>
      </c>
      <c r="B3" s="16">
        <f>+RESULTS!F21</f>
        <v>15379120.010995865</v>
      </c>
      <c r="C3" s="16">
        <f>+RESULTS!G21</f>
        <v>14294497.490525246</v>
      </c>
      <c r="D3" s="5">
        <v>13975547.172307968</v>
      </c>
      <c r="E3" s="14">
        <f>+E7*E5</f>
        <v>14020331.863637926</v>
      </c>
      <c r="F3" s="14">
        <f t="shared" ref="F3:G3" si="0">+F7*F5</f>
        <v>13757883.951221108</v>
      </c>
      <c r="G3" s="14">
        <f t="shared" si="0"/>
        <v>15105212.890041472</v>
      </c>
      <c r="H3" s="18">
        <f>+H5/H7</f>
        <v>15290296.466324467</v>
      </c>
      <c r="I3" s="18">
        <f t="shared" ref="I3:P3" si="1">+I5/I7</f>
        <v>11996512.061953533</v>
      </c>
      <c r="J3" s="18">
        <f t="shared" si="1"/>
        <v>9076849.7064746637</v>
      </c>
      <c r="K3" s="18">
        <f t="shared" si="1"/>
        <v>7040347.0857068961</v>
      </c>
      <c r="L3" s="18">
        <f t="shared" si="1"/>
        <v>7735519.5642709713</v>
      </c>
      <c r="M3" s="18">
        <f t="shared" si="1"/>
        <v>5881304.1195273474</v>
      </c>
      <c r="N3" s="18">
        <f t="shared" si="1"/>
        <v>4876785.8685702104</v>
      </c>
      <c r="O3" s="18">
        <f t="shared" si="1"/>
        <v>361318.00055503967</v>
      </c>
      <c r="P3" s="18">
        <f t="shared" si="1"/>
        <v>0</v>
      </c>
    </row>
    <row r="4" spans="1:16" x14ac:dyDescent="0.25">
      <c r="C4" t="s">
        <v>133</v>
      </c>
      <c r="D4" t="s">
        <v>133</v>
      </c>
      <c r="G4" t="s">
        <v>133</v>
      </c>
      <c r="H4" t="s">
        <v>138</v>
      </c>
    </row>
    <row r="5" spans="1:16" x14ac:dyDescent="0.25">
      <c r="A5">
        <v>11175015</v>
      </c>
      <c r="B5">
        <v>11515837</v>
      </c>
      <c r="C5">
        <v>10833784</v>
      </c>
      <c r="D5" s="5">
        <v>10801682</v>
      </c>
      <c r="E5" s="5">
        <v>10492816</v>
      </c>
      <c r="F5" s="5">
        <v>9550173</v>
      </c>
      <c r="G5" s="5">
        <v>10853851</v>
      </c>
      <c r="H5" s="11">
        <v>326983000</v>
      </c>
      <c r="I5" s="11">
        <v>275140000</v>
      </c>
      <c r="J5" s="11">
        <v>238231000</v>
      </c>
      <c r="K5" s="11">
        <v>224925000</v>
      </c>
      <c r="L5" s="11">
        <v>220436000</v>
      </c>
      <c r="M5" s="11">
        <v>193936000</v>
      </c>
      <c r="N5" s="11">
        <v>195247000</v>
      </c>
      <c r="O5" s="11">
        <v>17512000</v>
      </c>
    </row>
    <row r="7" spans="1:16" x14ac:dyDescent="0.25">
      <c r="A7">
        <f>+A3/A5</f>
        <v>1.2140325701407411</v>
      </c>
      <c r="B7">
        <f>+B3/B5</f>
        <v>1.3354756593894013</v>
      </c>
      <c r="C7">
        <f>+C3/C5</f>
        <v>1.3194371874614859</v>
      </c>
      <c r="D7">
        <f>+D3/D5</f>
        <v>1.2938306434412685</v>
      </c>
      <c r="E7" s="23">
        <f>+FX!K7</f>
        <v>1.3361839056015017</v>
      </c>
      <c r="F7" s="23">
        <f>+FX!L7</f>
        <v>1.4405900239944458</v>
      </c>
      <c r="G7" s="23">
        <f>+FX!M7</f>
        <v>1.3916915655136111</v>
      </c>
      <c r="H7" s="20">
        <f>+FX!M8</f>
        <v>21.385000658434013</v>
      </c>
      <c r="I7" s="20">
        <f>+FX!N8</f>
        <v>22.934999654824313</v>
      </c>
      <c r="J7" s="20">
        <f>+FX!O8</f>
        <v>26.24600028686891</v>
      </c>
      <c r="K7" s="20">
        <f>+FX!P8</f>
        <v>31.947998765094418</v>
      </c>
      <c r="L7" s="20">
        <f>+FX!Q8</f>
        <v>28.496599118972668</v>
      </c>
      <c r="M7" s="20">
        <f>+FX!R8</f>
        <v>32.974999431858272</v>
      </c>
      <c r="N7" s="20">
        <f>+FX!S8</f>
        <v>40.036000198065501</v>
      </c>
      <c r="O7" s="20">
        <f>+FX!T8</f>
        <v>48.467001292763968</v>
      </c>
      <c r="P7" s="20">
        <f>+FX!U8</f>
        <v>47.388998518847849</v>
      </c>
    </row>
    <row r="8" spans="1:16" x14ac:dyDescent="0.25">
      <c r="F8" t="s">
        <v>143</v>
      </c>
      <c r="G8">
        <v>430794</v>
      </c>
      <c r="H8">
        <v>12978000</v>
      </c>
      <c r="I8">
        <v>12978000</v>
      </c>
      <c r="J8">
        <v>12978000</v>
      </c>
    </row>
    <row r="9" spans="1:16" x14ac:dyDescent="0.25">
      <c r="G9">
        <f>+G8*G7</f>
        <v>599532.37627387058</v>
      </c>
      <c r="H9">
        <f t="shared" ref="H9" si="2">+H8/H7</f>
        <v>606873.9584013815</v>
      </c>
      <c r="I9">
        <f>+I8/I7</f>
        <v>565860.047757625</v>
      </c>
      <c r="J9">
        <f>+J8/J7</f>
        <v>494475.34321993438</v>
      </c>
    </row>
    <row r="10" spans="1:16" x14ac:dyDescent="0.25">
      <c r="G10" s="16"/>
    </row>
    <row r="12" spans="1:16" x14ac:dyDescent="0.25">
      <c r="B12" t="s">
        <v>134</v>
      </c>
      <c r="G12" t="s">
        <v>139</v>
      </c>
      <c r="H12" t="s">
        <v>140</v>
      </c>
    </row>
    <row r="13" spans="1:16" x14ac:dyDescent="0.25">
      <c r="C13">
        <v>86039</v>
      </c>
      <c r="D13">
        <v>157664</v>
      </c>
      <c r="E13">
        <v>149377</v>
      </c>
      <c r="F13">
        <v>146240</v>
      </c>
      <c r="G13">
        <v>144811</v>
      </c>
      <c r="H13">
        <v>4363000</v>
      </c>
      <c r="I13">
        <v>3500000</v>
      </c>
      <c r="J13">
        <v>3758000</v>
      </c>
      <c r="K13">
        <v>3993000</v>
      </c>
      <c r="L13">
        <v>3139000</v>
      </c>
      <c r="M13">
        <v>4519000</v>
      </c>
      <c r="N13">
        <v>1686000</v>
      </c>
      <c r="O13">
        <v>1429000</v>
      </c>
    </row>
    <row r="15" spans="1:16" x14ac:dyDescent="0.25">
      <c r="B15" t="s">
        <v>135</v>
      </c>
    </row>
    <row r="16" spans="1:16" x14ac:dyDescent="0.25">
      <c r="C16" s="16">
        <f>+RESULTS!W21</f>
        <v>113471.43054008484</v>
      </c>
      <c r="D16" s="16">
        <f>+RESULTS!X21</f>
        <v>204036.75246238708</v>
      </c>
      <c r="E16" s="17">
        <f>+E17*E13</f>
        <v>199595.14326703551</v>
      </c>
      <c r="F16" s="17">
        <f>+F17*F13</f>
        <v>210671.88510894775</v>
      </c>
      <c r="G16" s="17">
        <f>+G17*G13</f>
        <v>201532.24729359153</v>
      </c>
      <c r="H16" s="20">
        <f>H13/H17</f>
        <v>204021.50412276373</v>
      </c>
      <c r="I16" s="20">
        <f t="shared" ref="I16:K16" si="3">I13/I17</f>
        <v>152605.19087314591</v>
      </c>
      <c r="J16" s="20">
        <f t="shared" si="3"/>
        <v>143183.72166901783</v>
      </c>
      <c r="K16" s="20">
        <f t="shared" si="3"/>
        <v>124984.35439914477</v>
      </c>
      <c r="L16" s="20">
        <f t="shared" ref="L16" si="4">L13/L17</f>
        <v>110153.495401144</v>
      </c>
      <c r="M16" s="20">
        <f t="shared" ref="M16" si="5">M13/M17</f>
        <v>137043.21691766399</v>
      </c>
      <c r="N16" s="20">
        <f t="shared" ref="N16" si="6">N13/N17</f>
        <v>42112.098902463935</v>
      </c>
      <c r="O16" s="20">
        <f t="shared" ref="O16" si="7">O13/O17</f>
        <v>29483.978003263572</v>
      </c>
      <c r="P16" s="20">
        <f t="shared" ref="P16" si="8">P13/P17</f>
        <v>0</v>
      </c>
    </row>
    <row r="17" spans="3:16" x14ac:dyDescent="0.25">
      <c r="C17">
        <f>+C16/C13</f>
        <v>1.3188371615207619</v>
      </c>
      <c r="D17">
        <f>+D16/D13</f>
        <v>1.2941239120051951</v>
      </c>
      <c r="E17">
        <f>+E7</f>
        <v>1.3361839056015017</v>
      </c>
      <c r="F17">
        <f t="shared" ref="F17:G17" si="9">+F7</f>
        <v>1.4405900239944458</v>
      </c>
      <c r="G17">
        <f t="shared" si="9"/>
        <v>1.3916915655136111</v>
      </c>
      <c r="H17">
        <f>+H7</f>
        <v>21.385000658434013</v>
      </c>
      <c r="I17">
        <f t="shared" ref="I17:K17" si="10">+I7</f>
        <v>22.934999654824313</v>
      </c>
      <c r="J17">
        <f t="shared" si="10"/>
        <v>26.24600028686891</v>
      </c>
      <c r="K17">
        <f t="shared" si="10"/>
        <v>31.947998765094418</v>
      </c>
      <c r="L17">
        <f t="shared" ref="L17:P17" si="11">+L7</f>
        <v>28.496599118972668</v>
      </c>
      <c r="M17">
        <f t="shared" si="11"/>
        <v>32.974999431858272</v>
      </c>
      <c r="N17">
        <f t="shared" si="11"/>
        <v>40.036000198065501</v>
      </c>
      <c r="O17">
        <f t="shared" si="11"/>
        <v>48.467001292763968</v>
      </c>
      <c r="P17">
        <f t="shared" si="11"/>
        <v>47.388998518847849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selection activeCell="F14" sqref="F14"/>
    </sheetView>
  </sheetViews>
  <sheetFormatPr defaultRowHeight="15" x14ac:dyDescent="0.25"/>
  <sheetData>
    <row r="1" spans="1:21" ht="51" x14ac:dyDescent="0.25">
      <c r="A1" s="3" t="s">
        <v>94</v>
      </c>
      <c r="B1" s="3" t="s">
        <v>95</v>
      </c>
      <c r="C1" s="3" t="s">
        <v>91</v>
      </c>
      <c r="D1" s="3" t="s">
        <v>96</v>
      </c>
      <c r="E1" s="4" t="s">
        <v>40</v>
      </c>
      <c r="F1" s="4" t="s">
        <v>41</v>
      </c>
      <c r="G1" s="5">
        <v>1780745.3641414642</v>
      </c>
      <c r="H1" s="5">
        <v>1959453.8543701172</v>
      </c>
      <c r="I1" s="5">
        <v>1676606.3579916954</v>
      </c>
      <c r="J1" s="5">
        <v>1580152.7316570282</v>
      </c>
      <c r="K1" s="5">
        <v>1675708.236014843</v>
      </c>
      <c r="L1" s="5">
        <v>1996369.655251503</v>
      </c>
      <c r="M1" s="5">
        <v>2255792.8585410118</v>
      </c>
      <c r="N1" s="5">
        <v>2386721.5597629547</v>
      </c>
      <c r="O1" s="5">
        <v>1945871.245265007</v>
      </c>
      <c r="P1" s="5">
        <v>1541401.6494989395</v>
      </c>
      <c r="Q1" s="5" t="s">
        <v>41</v>
      </c>
      <c r="R1" s="5" t="s">
        <v>41</v>
      </c>
      <c r="S1" s="4" t="s">
        <v>41</v>
      </c>
      <c r="T1" s="4" t="s">
        <v>41</v>
      </c>
      <c r="U1" s="4" t="s">
        <v>41</v>
      </c>
    </row>
    <row r="2" spans="1:21" ht="42" x14ac:dyDescent="0.25">
      <c r="A2" s="25" t="s">
        <v>137</v>
      </c>
      <c r="B2" s="26" t="s">
        <v>95</v>
      </c>
      <c r="C2" s="25" t="s">
        <v>91</v>
      </c>
      <c r="D2" s="25" t="s">
        <v>96</v>
      </c>
      <c r="E2" s="27" t="s">
        <v>40</v>
      </c>
      <c r="F2" s="27" t="s">
        <v>41</v>
      </c>
      <c r="G2" s="22">
        <v>1466800</v>
      </c>
      <c r="H2" s="22">
        <v>1420800</v>
      </c>
      <c r="I2" s="22">
        <v>1270700</v>
      </c>
      <c r="J2" s="22">
        <v>1221300</v>
      </c>
      <c r="K2" s="22">
        <v>1254100</v>
      </c>
      <c r="L2" s="22">
        <v>1385800</v>
      </c>
      <c r="M2" s="22">
        <v>1620900</v>
      </c>
      <c r="N2" s="22">
        <v>1621300</v>
      </c>
      <c r="O2" s="22">
        <v>1477500</v>
      </c>
      <c r="P2" s="22">
        <v>1306600</v>
      </c>
      <c r="Q2" s="27" t="s">
        <v>41</v>
      </c>
      <c r="R2" s="27" t="s">
        <v>41</v>
      </c>
      <c r="S2" s="27" t="s">
        <v>41</v>
      </c>
      <c r="T2" s="27" t="s">
        <v>41</v>
      </c>
      <c r="U2" s="27" t="s">
        <v>41</v>
      </c>
    </row>
    <row r="3" spans="1:21" ht="42" x14ac:dyDescent="0.25">
      <c r="A3" s="25" t="s">
        <v>137</v>
      </c>
      <c r="B3" s="26" t="s">
        <v>95</v>
      </c>
      <c r="C3" s="25" t="s">
        <v>91</v>
      </c>
      <c r="D3" s="25" t="s">
        <v>96</v>
      </c>
      <c r="E3" s="27" t="s">
        <v>40</v>
      </c>
      <c r="F3" s="27" t="s">
        <v>41</v>
      </c>
      <c r="G3" s="22">
        <v>44188842.888826728</v>
      </c>
      <c r="H3" s="22">
        <v>42803046.070660628</v>
      </c>
      <c r="I3" s="22">
        <v>38281130.800949089</v>
      </c>
      <c r="J3" s="22">
        <v>36792905.522309847</v>
      </c>
      <c r="K3" s="22">
        <v>37781038.905697845</v>
      </c>
      <c r="L3" s="22">
        <v>41748635.448142946</v>
      </c>
      <c r="M3" s="22">
        <v>48240131.765190288</v>
      </c>
      <c r="N3" s="22">
        <v>54739458.14932511</v>
      </c>
      <c r="O3" s="22">
        <v>51071337.261435345</v>
      </c>
      <c r="P3" s="22">
        <v>49244697.994706623</v>
      </c>
      <c r="Q3" s="27" t="s">
        <v>41</v>
      </c>
      <c r="R3" s="27" t="s">
        <v>41</v>
      </c>
      <c r="S3" s="27" t="s">
        <v>41</v>
      </c>
      <c r="T3" s="27" t="s">
        <v>41</v>
      </c>
      <c r="U3" s="27" t="s">
        <v>41</v>
      </c>
    </row>
    <row r="4" spans="1:21" x14ac:dyDescent="0.25">
      <c r="A4" s="21"/>
      <c r="B4" s="21"/>
      <c r="C4" s="21"/>
      <c r="D4" s="21"/>
      <c r="E4" s="21"/>
      <c r="F4" s="21"/>
      <c r="G4" s="21">
        <f t="shared" ref="G4:L4" si="0">+G3/G2</f>
        <v>30.126017786219478</v>
      </c>
      <c r="H4" s="21">
        <f t="shared" si="0"/>
        <v>30.126017786219474</v>
      </c>
      <c r="I4" s="21">
        <f t="shared" si="0"/>
        <v>30.126017786219478</v>
      </c>
      <c r="J4" s="21">
        <f t="shared" si="0"/>
        <v>30.126017786219478</v>
      </c>
      <c r="K4" s="21">
        <f t="shared" si="0"/>
        <v>30.126017786219474</v>
      </c>
      <c r="L4" s="21">
        <f t="shared" si="0"/>
        <v>30.126017786219474</v>
      </c>
      <c r="M4" s="21">
        <f>+M3/M1</f>
        <v>21.385000658434016</v>
      </c>
      <c r="N4" s="21">
        <f>+FX!N8</f>
        <v>22.934999654824313</v>
      </c>
      <c r="O4" s="21">
        <f>+FX!O8</f>
        <v>26.24600028686891</v>
      </c>
      <c r="P4" s="21">
        <f>+FX!P8</f>
        <v>31.947998765094418</v>
      </c>
      <c r="Q4" s="21">
        <f>+FX!Q8</f>
        <v>28.496599118972668</v>
      </c>
      <c r="R4" s="21">
        <f>+FX!R8</f>
        <v>32.974999431858272</v>
      </c>
      <c r="S4" s="21">
        <f>+FX!S8</f>
        <v>40.036000198065501</v>
      </c>
      <c r="T4" s="21">
        <f>+FX!T8</f>
        <v>48.467001292763968</v>
      </c>
      <c r="U4" s="21">
        <f>+FX!U8</f>
        <v>47.388998518847849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"/>
  <sheetViews>
    <sheetView workbookViewId="0">
      <selection activeCell="R9" sqref="R9"/>
    </sheetView>
  </sheetViews>
  <sheetFormatPr defaultRowHeight="15" x14ac:dyDescent="0.25"/>
  <cols>
    <col min="4" max="5" width="10.140625" bestFit="1" customWidth="1"/>
  </cols>
  <sheetData>
    <row r="1" spans="2:18" s="12" customFormat="1" ht="51.75" x14ac:dyDescent="0.25">
      <c r="C1" s="30" t="s">
        <v>5</v>
      </c>
      <c r="D1" s="30" t="s">
        <v>6</v>
      </c>
      <c r="E1" s="30" t="s">
        <v>7</v>
      </c>
      <c r="F1" s="30" t="s">
        <v>8</v>
      </c>
      <c r="G1" s="30" t="s">
        <v>9</v>
      </c>
      <c r="H1" s="30" t="s">
        <v>10</v>
      </c>
      <c r="I1" s="30" t="s">
        <v>11</v>
      </c>
      <c r="J1" s="30" t="s">
        <v>12</v>
      </c>
      <c r="K1" s="30" t="s">
        <v>13</v>
      </c>
      <c r="L1" s="30" t="s">
        <v>14</v>
      </c>
      <c r="M1" s="30" t="s">
        <v>15</v>
      </c>
      <c r="N1" s="30" t="s">
        <v>16</v>
      </c>
      <c r="O1" s="30" t="s">
        <v>17</v>
      </c>
      <c r="P1" s="30" t="s">
        <v>18</v>
      </c>
      <c r="Q1" s="30" t="s">
        <v>19</v>
      </c>
      <c r="R1" s="30" t="s">
        <v>20</v>
      </c>
    </row>
    <row r="2" spans="2:18" s="31" customFormat="1" x14ac:dyDescent="0.25">
      <c r="B2" s="31" t="s">
        <v>146</v>
      </c>
      <c r="C2" s="31" t="s">
        <v>133</v>
      </c>
      <c r="D2" s="31">
        <f>+FX!G7</f>
        <v>1.2140341997146609</v>
      </c>
      <c r="E2" s="31">
        <f>+FX!H7</f>
        <v>1.3791201114654541</v>
      </c>
      <c r="F2" s="31">
        <f>+FX!I7</f>
        <v>1.3194352388381958</v>
      </c>
      <c r="G2" s="31">
        <f>+FX!J7</f>
        <v>1.2938284873962402</v>
      </c>
      <c r="H2" s="31">
        <f>+FX!K7</f>
        <v>1.3361839056015017</v>
      </c>
      <c r="I2" s="31">
        <f>+FX!L7</f>
        <v>1.4405900239944458</v>
      </c>
      <c r="J2" s="31">
        <f>+FX!M7</f>
        <v>1.3916915655136111</v>
      </c>
      <c r="K2" s="31">
        <f>+FX!N7</f>
        <v>1.4721035957336426</v>
      </c>
      <c r="L2" s="31">
        <f>+FX!O7</f>
        <v>1.317002534866333</v>
      </c>
      <c r="M2" s="31">
        <f>+FX!P7</f>
        <v>1.1797043085098267</v>
      </c>
      <c r="N2" s="31">
        <f>+FX!Q7</f>
        <v>1.3621009588241577</v>
      </c>
      <c r="O2" s="31">
        <f>+FX!R7</f>
        <v>1.2629451751708984</v>
      </c>
      <c r="P2" s="31">
        <f>+FX!S7</f>
        <v>1.0486577749252319</v>
      </c>
      <c r="Q2" s="31">
        <f>+FX!T7</f>
        <v>0.88129019737243652</v>
      </c>
      <c r="R2" s="31">
        <f>+FX!U7</f>
        <v>0.93050086498260509</v>
      </c>
    </row>
    <row r="3" spans="2:18" s="31" customFormat="1" x14ac:dyDescent="0.25">
      <c r="C3" s="31" t="s">
        <v>148</v>
      </c>
      <c r="D3" s="31">
        <f>+FX!G10</f>
        <v>3.5072000990039114</v>
      </c>
      <c r="E3" s="31">
        <f>+FX!H10</f>
        <v>3.011999910235398</v>
      </c>
      <c r="F3" s="31">
        <f>+FX!I10</f>
        <v>3.099600042751268</v>
      </c>
      <c r="G3" s="31">
        <f>+FX!J10</f>
        <v>3.4173999781233788</v>
      </c>
      <c r="H3" s="31">
        <f>+FX!K10</f>
        <v>2.9640999067425655</v>
      </c>
      <c r="I3" s="31">
        <f>+FX!L10</f>
        <v>2.8502999342691231</v>
      </c>
      <c r="J3" s="31">
        <f>+FX!M10</f>
        <v>2.9618001199922319</v>
      </c>
      <c r="K3" s="31">
        <f>+FX!N10</f>
        <v>2.4350000370100129</v>
      </c>
      <c r="L3" s="31">
        <f>+FX!O10</f>
        <v>2.9104999396292084</v>
      </c>
      <c r="M3" s="31">
        <f>+FX!P10</f>
        <v>3.2612999078209168</v>
      </c>
      <c r="N3" s="31">
        <f>+FX!Q10</f>
        <v>2.9903999895906805</v>
      </c>
      <c r="O3" s="31">
        <f>+FX!R10</f>
        <v>3.7407998234085147</v>
      </c>
      <c r="P3" s="31">
        <f>+FX!S10</f>
        <v>3.8345998412193967</v>
      </c>
      <c r="Q3" s="31">
        <f>+FX!T10</f>
        <v>3.9820001763478459</v>
      </c>
      <c r="R3" s="31">
        <f>+FX!U10</f>
        <v>4.1324998814603227</v>
      </c>
    </row>
    <row r="4" spans="2:18" x14ac:dyDescent="0.25">
      <c r="D4" s="5">
        <v>23199679</v>
      </c>
      <c r="E4" s="5">
        <v>21117256</v>
      </c>
      <c r="F4" s="5"/>
      <c r="G4" s="5"/>
      <c r="H4" s="5"/>
      <c r="I4" s="5"/>
      <c r="J4" s="5">
        <v>19869004</v>
      </c>
      <c r="K4" s="5">
        <v>14211014</v>
      </c>
      <c r="L4" s="5">
        <v>10454711</v>
      </c>
      <c r="M4" s="5">
        <v>6369903</v>
      </c>
      <c r="N4" s="5">
        <v>5383942</v>
      </c>
      <c r="O4" s="5">
        <v>4585974</v>
      </c>
      <c r="P4" s="5">
        <v>3745163</v>
      </c>
      <c r="Q4" s="5">
        <v>4075874</v>
      </c>
      <c r="R4" s="5">
        <v>3447318</v>
      </c>
    </row>
    <row r="5" spans="2:18" s="17" customFormat="1" x14ac:dyDescent="0.25">
      <c r="D5" s="14">
        <f>+D4/D3</f>
        <v>6614871.7909163488</v>
      </c>
      <c r="E5" s="14">
        <f>+E4/E3</f>
        <v>7011041.3776040301</v>
      </c>
      <c r="F5" s="14">
        <f t="shared" ref="F5:R5" si="0">+F4/F3</f>
        <v>0</v>
      </c>
      <c r="G5" s="14">
        <f t="shared" si="0"/>
        <v>0</v>
      </c>
      <c r="H5" s="14">
        <f t="shared" si="0"/>
        <v>0</v>
      </c>
      <c r="I5" s="14">
        <f t="shared" si="0"/>
        <v>0</v>
      </c>
      <c r="J5" s="14">
        <f t="shared" si="0"/>
        <v>6708421.6338177854</v>
      </c>
      <c r="K5" s="14">
        <f t="shared" si="0"/>
        <v>5836145.2911721505</v>
      </c>
      <c r="L5" s="14">
        <f t="shared" si="0"/>
        <v>3592067.0733055943</v>
      </c>
      <c r="M5" s="14">
        <f t="shared" si="0"/>
        <v>1953179.1555644264</v>
      </c>
      <c r="N5" s="14">
        <f t="shared" si="0"/>
        <v>1800408.6472515478</v>
      </c>
      <c r="O5" s="14">
        <f t="shared" si="0"/>
        <v>1225934.0826800473</v>
      </c>
      <c r="P5" s="14">
        <f t="shared" si="0"/>
        <v>976676.35609379364</v>
      </c>
      <c r="Q5" s="14">
        <f t="shared" si="0"/>
        <v>1023574.5403050815</v>
      </c>
      <c r="R5" s="14">
        <f t="shared" si="0"/>
        <v>834196.75714105612</v>
      </c>
    </row>
    <row r="6" spans="2:18" x14ac:dyDescent="0.25">
      <c r="D6" s="16">
        <f>+RESULTS!E19</f>
        <v>6614877.7785986662</v>
      </c>
      <c r="E6" s="16">
        <f>+RESULTS!F19</f>
        <v>7011055.9858381748</v>
      </c>
      <c r="F6" s="16">
        <f>+RESULTS!G19</f>
        <v>6720479.9692511559</v>
      </c>
      <c r="G6" s="16">
        <f>+RESULTS!H19</f>
        <v>6577895.5182015896</v>
      </c>
      <c r="H6" s="16">
        <f>+RESULTS!I19</f>
        <v>6254546.2647289038</v>
      </c>
      <c r="I6" s="16">
        <f>+RESULTS!J19</f>
        <v>7120127.8700530529</v>
      </c>
      <c r="J6" s="16">
        <f>+RESULTS!K19</f>
        <v>6708420.2832877636</v>
      </c>
      <c r="K6" s="16">
        <f>+RESULTS!L19</f>
        <v>5836145.2911721505</v>
      </c>
      <c r="L6" s="16">
        <f>+RESULTS!M19</f>
        <v>3592067.0733055943</v>
      </c>
      <c r="M6" s="16">
        <f>+RESULTS!N19</f>
        <v>1953179.1555644264</v>
      </c>
      <c r="N6" s="16">
        <f>+RESULTS!O19</f>
        <v>1800408.6472515478</v>
      </c>
      <c r="O6" s="16">
        <f>+RESULTS!P19</f>
        <v>1225934.0826800473</v>
      </c>
      <c r="P6" s="16">
        <f>+RESULTS!Q19</f>
        <v>976676.35609379364</v>
      </c>
      <c r="Q6" s="16">
        <f>+RESULTS!R19</f>
        <v>1023574.5403050815</v>
      </c>
      <c r="R6" s="16">
        <f>+RESULTS!S19</f>
        <v>834196.75714105612</v>
      </c>
    </row>
    <row r="7" spans="2:18" x14ac:dyDescent="0.25"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9" spans="2:18" x14ac:dyDescent="0.25">
      <c r="J9" s="5">
        <v>78496</v>
      </c>
      <c r="K9" s="5">
        <v>177594</v>
      </c>
      <c r="L9" s="5">
        <v>108266</v>
      </c>
      <c r="M9" s="5">
        <v>101499</v>
      </c>
      <c r="N9" s="5">
        <v>74553</v>
      </c>
      <c r="O9" s="5">
        <v>36021</v>
      </c>
      <c r="P9" s="5">
        <v>31375</v>
      </c>
      <c r="Q9" s="5">
        <v>10521</v>
      </c>
      <c r="R9" s="5">
        <v>21032</v>
      </c>
    </row>
    <row r="10" spans="2:18" s="17" customFormat="1" x14ac:dyDescent="0.25">
      <c r="J10" s="14">
        <f>+J9/J3</f>
        <v>26502.801276206941</v>
      </c>
      <c r="K10" s="14">
        <f t="shared" ref="K10:R10" si="1">+K9/K3</f>
        <v>72933.879794955312</v>
      </c>
      <c r="L10" s="14">
        <f t="shared" si="1"/>
        <v>37198.420287132132</v>
      </c>
      <c r="M10" s="14">
        <f t="shared" si="1"/>
        <v>31122.252742409692</v>
      </c>
      <c r="N10" s="14">
        <f t="shared" si="1"/>
        <v>24930.778577953599</v>
      </c>
      <c r="O10" s="14">
        <f t="shared" si="1"/>
        <v>9629.2241500318105</v>
      </c>
      <c r="P10" s="14">
        <f t="shared" si="1"/>
        <v>8182.0793040096723</v>
      </c>
      <c r="Q10" s="14">
        <f t="shared" si="1"/>
        <v>2642.1395113170238</v>
      </c>
      <c r="R10" s="14">
        <f t="shared" si="1"/>
        <v>5089.4133341312554</v>
      </c>
    </row>
    <row r="11" spans="2:18" x14ac:dyDescent="0.25">
      <c r="J11" s="16">
        <f>+RESULTS!AA19</f>
        <v>26504.151806235313</v>
      </c>
      <c r="K11" s="16">
        <f>+RESULTS!AB19</f>
        <v>72933.879794955312</v>
      </c>
      <c r="L11" s="16">
        <f>+RESULTS!AC19</f>
        <v>37198.420287132132</v>
      </c>
      <c r="M11" s="16">
        <f>+RESULTS!AD19</f>
        <v>31122.252742409692</v>
      </c>
      <c r="N11" s="16">
        <f>+RESULTS!AE19</f>
        <v>24930.778577953599</v>
      </c>
      <c r="O11" s="16">
        <f>+RESULTS!AF19</f>
        <v>9629.2241500318105</v>
      </c>
      <c r="P11" s="16">
        <f>+RESULTS!AG19</f>
        <v>8182.0793040096723</v>
      </c>
      <c r="Q11" s="16">
        <f>+RESULTS!AH19</f>
        <v>2642.1395113170238</v>
      </c>
      <c r="R11" s="16">
        <f>+RESULTS!AI19</f>
        <v>5089.4133341312554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8"/>
  <sheetViews>
    <sheetView workbookViewId="0">
      <selection activeCell="A12" sqref="A12:U15"/>
    </sheetView>
  </sheetViews>
  <sheetFormatPr defaultRowHeight="15" x14ac:dyDescent="0.25"/>
  <cols>
    <col min="1" max="12" width="22.28515625" customWidth="1"/>
    <col min="13" max="13" width="22.28515625" style="21" customWidth="1"/>
    <col min="14" max="21" width="22.28515625" customWidth="1"/>
  </cols>
  <sheetData>
    <row r="1" spans="1:21" s="10" customFormat="1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25">
      <c r="A2" s="6" t="s">
        <v>66</v>
      </c>
      <c r="B2" s="6" t="s">
        <v>67</v>
      </c>
      <c r="C2" s="6" t="s">
        <v>68</v>
      </c>
      <c r="D2" s="13" t="s">
        <v>132</v>
      </c>
      <c r="E2" s="7" t="s">
        <v>40</v>
      </c>
      <c r="F2" s="7" t="s">
        <v>41</v>
      </c>
      <c r="G2" s="8">
        <v>676956396.06869233</v>
      </c>
      <c r="H2" s="8">
        <v>758038885.74743271</v>
      </c>
      <c r="I2" s="8">
        <v>839191158.91158581</v>
      </c>
      <c r="J2" s="8">
        <v>856207821.30479813</v>
      </c>
      <c r="K2" s="8">
        <v>1007882183.8113071</v>
      </c>
      <c r="L2" s="8">
        <v>1216006361.0237837</v>
      </c>
      <c r="M2" s="8">
        <v>870118967.35668194</v>
      </c>
      <c r="N2" s="8">
        <v>907513592.07630157</v>
      </c>
      <c r="O2" s="8">
        <v>801184005.05805016</v>
      </c>
      <c r="P2" s="8">
        <v>524804438.38799</v>
      </c>
      <c r="Q2" s="8">
        <v>578725369.08233166</v>
      </c>
      <c r="R2" s="8">
        <v>481653190.29045105</v>
      </c>
      <c r="S2" s="8">
        <v>442333287.38343716</v>
      </c>
      <c r="T2" s="8">
        <v>441509644.36984062</v>
      </c>
      <c r="U2" s="8">
        <v>422867048.59220988</v>
      </c>
    </row>
    <row r="3" spans="1:21" x14ac:dyDescent="0.25">
      <c r="A3" s="6" t="s">
        <v>136</v>
      </c>
      <c r="B3" s="6" t="s">
        <v>67</v>
      </c>
      <c r="C3" s="6" t="s">
        <v>68</v>
      </c>
      <c r="D3" s="13" t="s">
        <v>133</v>
      </c>
      <c r="E3" s="7" t="s">
        <v>40</v>
      </c>
      <c r="F3" s="7" t="s">
        <v>41</v>
      </c>
      <c r="G3" s="8">
        <v>557609000</v>
      </c>
      <c r="H3" s="8">
        <v>549654000</v>
      </c>
      <c r="I3" s="8">
        <v>636023000</v>
      </c>
      <c r="J3" s="8">
        <v>661763000</v>
      </c>
      <c r="K3" s="8">
        <v>754299000</v>
      </c>
      <c r="L3" s="8">
        <v>844103000</v>
      </c>
      <c r="M3" s="8">
        <v>625224000</v>
      </c>
      <c r="N3" s="8">
        <v>616474000</v>
      </c>
      <c r="O3" s="8">
        <v>608339000</v>
      </c>
      <c r="P3" s="8">
        <v>444861000</v>
      </c>
      <c r="Q3" s="8">
        <v>424877000</v>
      </c>
      <c r="R3" s="8">
        <v>381373000</v>
      </c>
      <c r="S3" s="8">
        <v>421809000</v>
      </c>
      <c r="T3" s="8">
        <v>500981000</v>
      </c>
      <c r="U3" s="8">
        <v>454451000</v>
      </c>
    </row>
    <row r="4" spans="1:21" x14ac:dyDescent="0.25">
      <c r="A4" s="6" t="s">
        <v>136</v>
      </c>
      <c r="B4" s="6" t="s">
        <v>67</v>
      </c>
      <c r="C4" s="6" t="s">
        <v>68</v>
      </c>
      <c r="D4" s="13" t="s">
        <v>138</v>
      </c>
      <c r="E4" s="7" t="s">
        <v>40</v>
      </c>
      <c r="F4" s="7" t="s">
        <v>41</v>
      </c>
      <c r="G4" s="8">
        <v>16798538651.756056</v>
      </c>
      <c r="H4" s="8">
        <v>16558886180.26668</v>
      </c>
      <c r="I4" s="8">
        <v>19160840210.444668</v>
      </c>
      <c r="J4" s="8">
        <v>19936283908.261959</v>
      </c>
      <c r="K4" s="8">
        <v>22724025090.127563</v>
      </c>
      <c r="L4" s="8">
        <v>25429461991.401218</v>
      </c>
      <c r="M4" s="8">
        <v>18607494689.838566</v>
      </c>
      <c r="N4" s="8">
        <v>20813823921.018349</v>
      </c>
      <c r="O4" s="8">
        <v>21027875626.588367</v>
      </c>
      <c r="P4" s="8">
        <v>16766451549.535574</v>
      </c>
      <c r="Q4" s="8">
        <v>16491704842.718704</v>
      </c>
      <c r="R4" s="8">
        <v>15882513676.180347</v>
      </c>
      <c r="S4" s="8">
        <v>17709255581.294254</v>
      </c>
      <c r="T4" s="8">
        <v>21398648504.440826</v>
      </c>
      <c r="U4" s="8">
        <v>20039245939.405796</v>
      </c>
    </row>
    <row r="5" spans="1:21" x14ac:dyDescent="0.25">
      <c r="A5" s="6" t="s">
        <v>136</v>
      </c>
      <c r="B5" s="6" t="s">
        <v>67</v>
      </c>
      <c r="C5" s="6" t="s">
        <v>68</v>
      </c>
      <c r="D5" s="13" t="s">
        <v>144</v>
      </c>
      <c r="E5" s="7" t="s">
        <v>40</v>
      </c>
      <c r="F5" s="7" t="s">
        <v>41</v>
      </c>
      <c r="G5" s="8">
        <v>1571215776.2641304</v>
      </c>
      <c r="H5" s="8">
        <v>1619322667.9942582</v>
      </c>
      <c r="I5" s="8">
        <v>1495354750.2366283</v>
      </c>
      <c r="J5" s="8">
        <v>1636298740.0161755</v>
      </c>
      <c r="K5" s="8">
        <v>1553448863.6955051</v>
      </c>
      <c r="L5" s="8">
        <v>1812943939.7226212</v>
      </c>
      <c r="M5" s="8">
        <v>1327322947.6147382</v>
      </c>
      <c r="N5" s="8">
        <v>1054621569.2325195</v>
      </c>
      <c r="O5" s="8">
        <v>1128868221.4096093</v>
      </c>
      <c r="P5" s="8">
        <v>705888201.43261158</v>
      </c>
      <c r="Q5" s="8">
        <v>775202628.74379635</v>
      </c>
      <c r="R5" s="8">
        <v>672695151.20465732</v>
      </c>
      <c r="S5" s="8">
        <v>727062783.49910891</v>
      </c>
      <c r="T5" s="8">
        <v>637981441.81841743</v>
      </c>
      <c r="U5" s="8">
        <v>284752323.5241496</v>
      </c>
    </row>
    <row r="6" spans="1:21" x14ac:dyDescent="0.25">
      <c r="A6" s="6"/>
      <c r="B6" s="6" t="s">
        <v>67</v>
      </c>
      <c r="C6" s="6" t="s">
        <v>68</v>
      </c>
      <c r="D6" s="13" t="s">
        <v>148</v>
      </c>
      <c r="E6" s="7" t="s">
        <v>40</v>
      </c>
      <c r="F6" s="7" t="s">
        <v>41</v>
      </c>
      <c r="G6" s="8">
        <v>2374221539.3134489</v>
      </c>
      <c r="H6" s="8">
        <v>2283213055.8262086</v>
      </c>
      <c r="I6" s="8">
        <v>2601156952.0388374</v>
      </c>
      <c r="J6" s="8">
        <v>2926004589.796083</v>
      </c>
      <c r="K6" s="8">
        <v>2987463487.0425887</v>
      </c>
      <c r="L6" s="8">
        <v>3465982850.8969264</v>
      </c>
      <c r="M6" s="8">
        <v>2577118461.9245377</v>
      </c>
      <c r="N6" s="8">
        <v>2209795630.2928839</v>
      </c>
      <c r="O6" s="8">
        <v>2331845998.3533425</v>
      </c>
      <c r="P6" s="8">
        <v>1711544666.5387597</v>
      </c>
      <c r="Q6" s="8">
        <v>1730620337.6796672</v>
      </c>
      <c r="R6" s="8">
        <v>1801768169.182667</v>
      </c>
      <c r="S6" s="8">
        <v>1696171153.566582</v>
      </c>
      <c r="T6" s="8">
        <v>1758091481.73998</v>
      </c>
      <c r="U6" s="8">
        <v>1747498028.1807837</v>
      </c>
    </row>
    <row r="7" spans="1:21" s="17" customFormat="1" ht="17.100000000000001" customHeight="1" x14ac:dyDescent="0.25">
      <c r="A7" s="28"/>
      <c r="B7" s="29"/>
      <c r="C7" s="28"/>
      <c r="D7" s="28"/>
      <c r="E7" s="24"/>
      <c r="F7" s="24" t="s">
        <v>141</v>
      </c>
      <c r="G7" s="17">
        <f>+G2/G3</f>
        <v>1.2140341997146609</v>
      </c>
      <c r="H7" s="17">
        <f t="shared" ref="H7:U7" si="0">+H2/H3</f>
        <v>1.3791201114654541</v>
      </c>
      <c r="I7" s="17">
        <f t="shared" si="0"/>
        <v>1.3194352388381958</v>
      </c>
      <c r="J7" s="17">
        <f t="shared" si="0"/>
        <v>1.2938284873962402</v>
      </c>
      <c r="K7" s="17">
        <f t="shared" si="0"/>
        <v>1.3361839056015017</v>
      </c>
      <c r="L7" s="17">
        <f t="shared" si="0"/>
        <v>1.4405900239944458</v>
      </c>
      <c r="M7" s="17">
        <f t="shared" si="0"/>
        <v>1.3916915655136111</v>
      </c>
      <c r="N7" s="17">
        <f t="shared" si="0"/>
        <v>1.4721035957336426</v>
      </c>
      <c r="O7" s="17">
        <f t="shared" si="0"/>
        <v>1.317002534866333</v>
      </c>
      <c r="P7" s="17">
        <f t="shared" si="0"/>
        <v>1.1797043085098267</v>
      </c>
      <c r="Q7" s="17">
        <f t="shared" si="0"/>
        <v>1.3621009588241577</v>
      </c>
      <c r="R7" s="17">
        <f t="shared" si="0"/>
        <v>1.2629451751708984</v>
      </c>
      <c r="S7" s="17">
        <f t="shared" si="0"/>
        <v>1.0486577749252319</v>
      </c>
      <c r="T7" s="17">
        <f t="shared" si="0"/>
        <v>0.88129019737243652</v>
      </c>
      <c r="U7" s="17">
        <f t="shared" si="0"/>
        <v>0.93050086498260509</v>
      </c>
    </row>
    <row r="8" spans="1:21" s="17" customFormat="1" x14ac:dyDescent="0.25">
      <c r="F8" s="24" t="s">
        <v>142</v>
      </c>
      <c r="G8" s="17">
        <f t="shared" ref="G8:L8" si="1">+G4/G3</f>
        <v>30.126017786219474</v>
      </c>
      <c r="H8" s="17">
        <f t="shared" si="1"/>
        <v>30.126017786219474</v>
      </c>
      <c r="I8" s="17">
        <f t="shared" si="1"/>
        <v>30.126017786219474</v>
      </c>
      <c r="J8" s="17">
        <f t="shared" si="1"/>
        <v>30.126017786219474</v>
      </c>
      <c r="K8" s="17">
        <f t="shared" si="1"/>
        <v>30.126017786219474</v>
      </c>
      <c r="L8" s="17">
        <f t="shared" si="1"/>
        <v>30.126017786219474</v>
      </c>
      <c r="M8" s="17">
        <f>+M4/M2</f>
        <v>21.385000658434013</v>
      </c>
      <c r="N8" s="17">
        <f t="shared" ref="N8:U8" si="2">+N4/N2</f>
        <v>22.934999654824313</v>
      </c>
      <c r="O8" s="17">
        <f t="shared" si="2"/>
        <v>26.24600028686891</v>
      </c>
      <c r="P8" s="17">
        <f t="shared" si="2"/>
        <v>31.947998765094418</v>
      </c>
      <c r="Q8" s="17">
        <f t="shared" si="2"/>
        <v>28.496599118972668</v>
      </c>
      <c r="R8" s="17">
        <f t="shared" si="2"/>
        <v>32.974999431858272</v>
      </c>
      <c r="S8" s="17">
        <f t="shared" si="2"/>
        <v>40.036000198065501</v>
      </c>
      <c r="T8" s="17">
        <f t="shared" si="2"/>
        <v>48.467001292763968</v>
      </c>
      <c r="U8" s="17">
        <f t="shared" si="2"/>
        <v>47.388998518847849</v>
      </c>
    </row>
    <row r="9" spans="1:21" s="17" customFormat="1" x14ac:dyDescent="0.25">
      <c r="F9" s="24" t="s">
        <v>145</v>
      </c>
      <c r="G9" s="17">
        <f>+G2/G5</f>
        <v>0.43084877729415827</v>
      </c>
      <c r="H9" s="17">
        <f t="shared" ref="H9:U9" si="3">+H2/H5</f>
        <v>0.46812096238136558</v>
      </c>
      <c r="I9" s="17">
        <f t="shared" si="3"/>
        <v>0.56119871139526611</v>
      </c>
      <c r="J9" s="17">
        <f t="shared" si="3"/>
        <v>0.52325886487960882</v>
      </c>
      <c r="K9" s="17">
        <f t="shared" si="3"/>
        <v>0.64880293607711848</v>
      </c>
      <c r="L9" s="17">
        <f t="shared" si="3"/>
        <v>0.6707357764244114</v>
      </c>
      <c r="M9" s="17">
        <f t="shared" si="3"/>
        <v>0.65554428100585971</v>
      </c>
      <c r="N9" s="17">
        <f t="shared" si="3"/>
        <v>0.86051112413405983</v>
      </c>
      <c r="O9" s="17">
        <f t="shared" si="3"/>
        <v>0.70972323417663197</v>
      </c>
      <c r="P9" s="17">
        <f t="shared" si="3"/>
        <v>0.74346679449081432</v>
      </c>
      <c r="Q9" s="17">
        <f t="shared" si="3"/>
        <v>0.74654722213745195</v>
      </c>
      <c r="R9" s="17">
        <f t="shared" si="3"/>
        <v>0.71600514650344993</v>
      </c>
      <c r="S9" s="17">
        <f t="shared" si="3"/>
        <v>0.60838389396667458</v>
      </c>
      <c r="T9" s="17">
        <f t="shared" si="3"/>
        <v>0.692041516304017</v>
      </c>
      <c r="U9" s="17">
        <f t="shared" si="3"/>
        <v>1.4850345849990823</v>
      </c>
    </row>
    <row r="10" spans="1:21" s="17" customFormat="1" x14ac:dyDescent="0.25">
      <c r="F10" s="24" t="s">
        <v>147</v>
      </c>
      <c r="G10" s="17">
        <f>+G6/G2</f>
        <v>3.5072000990039114</v>
      </c>
      <c r="H10" s="17">
        <f t="shared" ref="H10:U10" si="4">+H6/H2</f>
        <v>3.011999910235398</v>
      </c>
      <c r="I10" s="17">
        <f t="shared" si="4"/>
        <v>3.099600042751268</v>
      </c>
      <c r="J10" s="17">
        <f t="shared" si="4"/>
        <v>3.4173999781233788</v>
      </c>
      <c r="K10" s="17">
        <f t="shared" si="4"/>
        <v>2.9640999067425655</v>
      </c>
      <c r="L10" s="17">
        <f t="shared" si="4"/>
        <v>2.8502999342691231</v>
      </c>
      <c r="M10" s="17">
        <f t="shared" si="4"/>
        <v>2.9618001199922319</v>
      </c>
      <c r="N10" s="17">
        <f t="shared" si="4"/>
        <v>2.4350000370100129</v>
      </c>
      <c r="O10" s="17">
        <f t="shared" si="4"/>
        <v>2.9104999396292084</v>
      </c>
      <c r="P10" s="17">
        <f t="shared" si="4"/>
        <v>3.2612999078209168</v>
      </c>
      <c r="Q10" s="17">
        <f t="shared" si="4"/>
        <v>2.9903999895906805</v>
      </c>
      <c r="R10" s="17">
        <f t="shared" si="4"/>
        <v>3.7407998234085147</v>
      </c>
      <c r="S10" s="17">
        <f t="shared" si="4"/>
        <v>3.8345998412193967</v>
      </c>
      <c r="T10" s="17">
        <f t="shared" si="4"/>
        <v>3.9820001763478459</v>
      </c>
      <c r="U10" s="17">
        <f t="shared" si="4"/>
        <v>4.1324998814603227</v>
      </c>
    </row>
    <row r="12" spans="1:21" s="21" customFormat="1" x14ac:dyDescent="0.25"/>
    <row r="13" spans="1:21" s="21" customFormat="1" ht="17.100000000000001" customHeight="1" x14ac:dyDescent="0.25"/>
    <row r="14" spans="1:21" s="21" customFormat="1" ht="17.100000000000001" customHeight="1" x14ac:dyDescent="0.25"/>
    <row r="15" spans="1:21" s="21" customFormat="1" x14ac:dyDescent="0.25"/>
    <row r="16" spans="1:21" s="21" customFormat="1" x14ac:dyDescent="0.25"/>
    <row r="18" spans="14:14" x14ac:dyDescent="0.25">
      <c r="N18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RESULTS_assets</vt:lpstr>
      <vt:lpstr>RESULTS_income</vt:lpstr>
      <vt:lpstr>RESULTS</vt:lpstr>
      <vt:lpstr>TEB-ALBRK-FINBNK</vt:lpstr>
      <vt:lpstr>VUB</vt:lpstr>
      <vt:lpstr>OTP</vt:lpstr>
      <vt:lpstr>BNP</vt:lpstr>
      <vt:lpstr>FX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Havrankova</cp:lastModifiedBy>
  <dcterms:created xsi:type="dcterms:W3CDTF">2015-10-01T02:00:22Z</dcterms:created>
  <dcterms:modified xsi:type="dcterms:W3CDTF">2016-02-16T07:41:07Z</dcterms:modified>
</cp:coreProperties>
</file>